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n\Desktop\"/>
    </mc:Choice>
  </mc:AlternateContent>
  <xr:revisionPtr revIDLastSave="0" documentId="13_ncr:1_{E88C4117-9575-45EA-B071-6F2F65A24973}" xr6:coauthVersionLast="47" xr6:coauthVersionMax="47" xr10:uidLastSave="{00000000-0000-0000-0000-000000000000}"/>
  <bookViews>
    <workbookView xWindow="-120" yWindow="-120" windowWidth="29040" windowHeight="15720" xr2:uid="{BDD20A83-046A-493B-AE5B-48268BE88A28}"/>
  </bookViews>
  <sheets>
    <sheet name="Calculation" sheetId="3" r:id="rId1"/>
    <sheet name="Rates" sheetId="2" r:id="rId2"/>
    <sheet name="EXAMPL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4" l="1"/>
  <c r="J39" i="4"/>
  <c r="A39" i="4"/>
  <c r="A47" i="4" s="1"/>
  <c r="A37" i="4"/>
  <c r="A45" i="4" s="1"/>
  <c r="A36" i="4"/>
  <c r="A44" i="4" s="1"/>
  <c r="A34" i="4"/>
  <c r="A42" i="4" s="1"/>
  <c r="N30" i="4"/>
  <c r="M30" i="4"/>
  <c r="M39" i="4" s="1"/>
  <c r="L30" i="4"/>
  <c r="L39" i="4" s="1"/>
  <c r="K30" i="4"/>
  <c r="K39" i="4" s="1"/>
  <c r="J30" i="4"/>
  <c r="I30" i="4"/>
  <c r="H30" i="4"/>
  <c r="H39" i="4" s="1"/>
  <c r="G30" i="4"/>
  <c r="F30" i="4"/>
  <c r="E30" i="4"/>
  <c r="E39" i="4" s="1"/>
  <c r="D30" i="4"/>
  <c r="D39" i="4" s="1"/>
  <c r="C30" i="4"/>
  <c r="C39" i="4" s="1"/>
  <c r="A30" i="4"/>
  <c r="N29" i="4"/>
  <c r="N38" i="4" s="1"/>
  <c r="M29" i="4"/>
  <c r="L29" i="4"/>
  <c r="L38" i="4" s="1"/>
  <c r="K29" i="4"/>
  <c r="K38" i="4" s="1"/>
  <c r="J29" i="4"/>
  <c r="J38" i="4" s="1"/>
  <c r="I29" i="4"/>
  <c r="I38" i="4" s="1"/>
  <c r="H29" i="4"/>
  <c r="H38" i="4" s="1"/>
  <c r="G29" i="4"/>
  <c r="G38" i="4" s="1"/>
  <c r="F29" i="4"/>
  <c r="F38" i="4" s="1"/>
  <c r="E29" i="4"/>
  <c r="D29" i="4"/>
  <c r="D38" i="4" s="1"/>
  <c r="C29" i="4"/>
  <c r="C38" i="4" s="1"/>
  <c r="A29" i="4"/>
  <c r="A38" i="4" s="1"/>
  <c r="A46" i="4" s="1"/>
  <c r="N28" i="4"/>
  <c r="N37" i="4" s="1"/>
  <c r="M28" i="4"/>
  <c r="M37" i="4" s="1"/>
  <c r="L28" i="4"/>
  <c r="L37" i="4" s="1"/>
  <c r="K28" i="4"/>
  <c r="K37" i="4" s="1"/>
  <c r="J28" i="4"/>
  <c r="J37" i="4" s="1"/>
  <c r="I28" i="4"/>
  <c r="I37" i="4" s="1"/>
  <c r="H28" i="4"/>
  <c r="H37" i="4" s="1"/>
  <c r="G28" i="4"/>
  <c r="F28" i="4"/>
  <c r="F37" i="4" s="1"/>
  <c r="E28" i="4"/>
  <c r="E37" i="4" s="1"/>
  <c r="D28" i="4"/>
  <c r="D37" i="4" s="1"/>
  <c r="C28" i="4"/>
  <c r="C37" i="4" s="1"/>
  <c r="A28" i="4"/>
  <c r="N27" i="4"/>
  <c r="M27" i="4"/>
  <c r="M36" i="4" s="1"/>
  <c r="L27" i="4"/>
  <c r="L36" i="4" s="1"/>
  <c r="K27" i="4"/>
  <c r="K36" i="4" s="1"/>
  <c r="J27" i="4"/>
  <c r="J36" i="4" s="1"/>
  <c r="I27" i="4"/>
  <c r="I36" i="4" s="1"/>
  <c r="H27" i="4"/>
  <c r="H36" i="4" s="1"/>
  <c r="G27" i="4"/>
  <c r="G36" i="4" s="1"/>
  <c r="F27" i="4"/>
  <c r="E27" i="4"/>
  <c r="E36" i="4" s="1"/>
  <c r="D27" i="4"/>
  <c r="D36" i="4" s="1"/>
  <c r="C27" i="4"/>
  <c r="C36" i="4" s="1"/>
  <c r="A27" i="4"/>
  <c r="H26" i="4"/>
  <c r="H35" i="4" s="1"/>
  <c r="G26" i="4"/>
  <c r="G35" i="4" s="1"/>
  <c r="F26" i="4"/>
  <c r="F35" i="4" s="1"/>
  <c r="E26" i="4"/>
  <c r="E35" i="4" s="1"/>
  <c r="D26" i="4"/>
  <c r="D35" i="4" s="1"/>
  <c r="C26" i="4"/>
  <c r="C35" i="4" s="1"/>
  <c r="A26" i="4"/>
  <c r="A35" i="4" s="1"/>
  <c r="A43" i="4" s="1"/>
  <c r="H25" i="4"/>
  <c r="A25" i="4"/>
  <c r="N22" i="4"/>
  <c r="M22" i="4"/>
  <c r="L22" i="4"/>
  <c r="K22" i="4"/>
  <c r="J22" i="4"/>
  <c r="I22" i="4"/>
  <c r="H22" i="4"/>
  <c r="G22" i="4"/>
  <c r="F22" i="4"/>
  <c r="E22" i="4"/>
  <c r="D22" i="4"/>
  <c r="C22" i="4"/>
  <c r="N21" i="4"/>
  <c r="M21" i="4"/>
  <c r="L21" i="4"/>
  <c r="K21" i="4"/>
  <c r="J21" i="4"/>
  <c r="I21" i="4"/>
  <c r="H21" i="4"/>
  <c r="G21" i="4"/>
  <c r="F21" i="4"/>
  <c r="E21" i="4"/>
  <c r="D21" i="4"/>
  <c r="C21" i="4"/>
  <c r="K17" i="4"/>
  <c r="K16" i="4"/>
  <c r="K15" i="4"/>
  <c r="K14" i="4"/>
  <c r="K13" i="4"/>
  <c r="N26" i="4" s="1"/>
  <c r="K12" i="4"/>
  <c r="J25" i="4" s="1"/>
  <c r="K9" i="4"/>
  <c r="K8" i="4"/>
  <c r="K7" i="4"/>
  <c r="L20" i="4" s="1"/>
  <c r="N35" i="4" l="1"/>
  <c r="L23" i="4"/>
  <c r="I26" i="4"/>
  <c r="J26" i="4"/>
  <c r="K26" i="4"/>
  <c r="L26" i="4"/>
  <c r="L35" i="4" s="1"/>
  <c r="M26" i="4"/>
  <c r="M35" i="4" s="1"/>
  <c r="L44" i="4"/>
  <c r="L47" i="4"/>
  <c r="K25" i="4"/>
  <c r="E38" i="4"/>
  <c r="F20" i="4"/>
  <c r="F23" i="4" s="1"/>
  <c r="F44" i="4" s="1"/>
  <c r="N20" i="4"/>
  <c r="N23" i="4" s="1"/>
  <c r="D25" i="4"/>
  <c r="L25" i="4"/>
  <c r="F36" i="4"/>
  <c r="N36" i="4"/>
  <c r="F39" i="4"/>
  <c r="N39" i="4"/>
  <c r="C20" i="4"/>
  <c r="C23" i="4" s="1"/>
  <c r="C46" i="4" s="1"/>
  <c r="C25" i="4"/>
  <c r="M38" i="4"/>
  <c r="Q38" i="4" s="1"/>
  <c r="G20" i="4"/>
  <c r="G23" i="4" s="1"/>
  <c r="G46" i="4" s="1"/>
  <c r="E25" i="4"/>
  <c r="M25" i="4"/>
  <c r="G37" i="4"/>
  <c r="Q37" i="4" s="1"/>
  <c r="G39" i="4"/>
  <c r="H20" i="4"/>
  <c r="H23" i="4" s="1"/>
  <c r="H44" i="4" s="1"/>
  <c r="N25" i="4"/>
  <c r="H34" i="4"/>
  <c r="L46" i="4"/>
  <c r="J20" i="4"/>
  <c r="J23" i="4" s="1"/>
  <c r="J44" i="4" s="1"/>
  <c r="I25" i="4"/>
  <c r="E20" i="4"/>
  <c r="E23" i="4" s="1"/>
  <c r="M20" i="4"/>
  <c r="M23" i="4" s="1"/>
  <c r="M47" i="4" s="1"/>
  <c r="F25" i="4"/>
  <c r="I20" i="4"/>
  <c r="I23" i="4" s="1"/>
  <c r="I46" i="4" s="1"/>
  <c r="G25" i="4"/>
  <c r="I39" i="4"/>
  <c r="L45" i="4"/>
  <c r="K20" i="4"/>
  <c r="K23" i="4" s="1"/>
  <c r="K46" i="4" s="1"/>
  <c r="L43" i="4"/>
  <c r="D20" i="4"/>
  <c r="D23" i="4" s="1"/>
  <c r="D44" i="4" s="1"/>
  <c r="I45" i="4" l="1"/>
  <c r="K35" i="4"/>
  <c r="C43" i="4"/>
  <c r="J35" i="4"/>
  <c r="I35" i="4"/>
  <c r="J34" i="4"/>
  <c r="Q36" i="4"/>
  <c r="P36" i="4" s="1"/>
  <c r="R36" i="4" s="1"/>
  <c r="D45" i="4"/>
  <c r="Q39" i="4"/>
  <c r="P39" i="4" s="1"/>
  <c r="R39" i="4" s="1"/>
  <c r="H42" i="4"/>
  <c r="F43" i="4"/>
  <c r="D46" i="4"/>
  <c r="J47" i="4"/>
  <c r="I47" i="4"/>
  <c r="I44" i="4"/>
  <c r="J43" i="4"/>
  <c r="D47" i="4"/>
  <c r="E44" i="4"/>
  <c r="E45" i="4"/>
  <c r="K42" i="4"/>
  <c r="K34" i="4"/>
  <c r="I42" i="4"/>
  <c r="I34" i="4"/>
  <c r="C42" i="4"/>
  <c r="C34" i="4"/>
  <c r="L42" i="4"/>
  <c r="L34" i="4"/>
  <c r="M46" i="4"/>
  <c r="M43" i="4"/>
  <c r="J42" i="4"/>
  <c r="K44" i="4"/>
  <c r="P38" i="4"/>
  <c r="R38" i="4" s="1"/>
  <c r="K43" i="4"/>
  <c r="N42" i="4"/>
  <c r="N34" i="4"/>
  <c r="G44" i="4"/>
  <c r="P23" i="4"/>
  <c r="D42" i="4"/>
  <c r="D34" i="4"/>
  <c r="E46" i="4"/>
  <c r="P37" i="4"/>
  <c r="R37" i="4" s="1"/>
  <c r="C44" i="4"/>
  <c r="N45" i="4"/>
  <c r="N46" i="4"/>
  <c r="J45" i="4"/>
  <c r="N47" i="4"/>
  <c r="C45" i="4"/>
  <c r="H43" i="4"/>
  <c r="G42" i="4"/>
  <c r="G34" i="4"/>
  <c r="M42" i="4"/>
  <c r="M34" i="4"/>
  <c r="G43" i="4"/>
  <c r="F45" i="4"/>
  <c r="F46" i="4"/>
  <c r="G47" i="4"/>
  <c r="F47" i="4"/>
  <c r="E47" i="4"/>
  <c r="K47" i="4"/>
  <c r="F42" i="4"/>
  <c r="F34" i="4"/>
  <c r="G45" i="4"/>
  <c r="M44" i="4"/>
  <c r="M45" i="4"/>
  <c r="H46" i="4"/>
  <c r="H47" i="4"/>
  <c r="H45" i="4"/>
  <c r="K45" i="4"/>
  <c r="D43" i="4"/>
  <c r="I43" i="4"/>
  <c r="E42" i="4"/>
  <c r="E34" i="4"/>
  <c r="N43" i="4"/>
  <c r="N44" i="4"/>
  <c r="J46" i="4"/>
  <c r="E43" i="4"/>
  <c r="C47" i="4"/>
  <c r="Q35" i="4" l="1"/>
  <c r="P35" i="4" s="1"/>
  <c r="R35" i="4" s="1"/>
  <c r="P45" i="4"/>
  <c r="R45" i="4" s="1"/>
  <c r="P44" i="4"/>
  <c r="R44" i="4" s="1"/>
  <c r="P46" i="4"/>
  <c r="R46" i="4" s="1"/>
  <c r="P47" i="4"/>
  <c r="R47" i="4" s="1"/>
  <c r="Q34" i="4"/>
  <c r="P43" i="4" l="1"/>
  <c r="R43" i="4" s="1"/>
  <c r="P42" i="4"/>
  <c r="R42" i="4" s="1"/>
  <c r="P34" i="4"/>
  <c r="R34" i="4" s="1"/>
  <c r="B2" i="4" s="1"/>
  <c r="B3" i="4" l="1"/>
  <c r="B4" i="4"/>
  <c r="K13" i="3" l="1"/>
  <c r="G26" i="3" s="1"/>
  <c r="G35" i="3" s="1"/>
  <c r="K14" i="3"/>
  <c r="J27" i="3" s="1"/>
  <c r="J36" i="3" s="1"/>
  <c r="K15" i="3"/>
  <c r="M28" i="3" s="1"/>
  <c r="M37" i="3" s="1"/>
  <c r="K16" i="3"/>
  <c r="H29" i="3" s="1"/>
  <c r="H38" i="3" s="1"/>
  <c r="K17" i="3"/>
  <c r="K12" i="3"/>
  <c r="J25" i="3" s="1"/>
  <c r="K8" i="3"/>
  <c r="K9" i="3"/>
  <c r="K7" i="3"/>
  <c r="K20" i="3" s="1"/>
  <c r="R48" i="3"/>
  <c r="L39" i="3"/>
  <c r="E39" i="3"/>
  <c r="D39" i="3"/>
  <c r="A38" i="3"/>
  <c r="A46" i="3" s="1"/>
  <c r="A37" i="3"/>
  <c r="A45" i="3" s="1"/>
  <c r="A35" i="3"/>
  <c r="A43" i="3" s="1"/>
  <c r="N30" i="3"/>
  <c r="N39" i="3" s="1"/>
  <c r="M30" i="3"/>
  <c r="M39" i="3" s="1"/>
  <c r="L30" i="3"/>
  <c r="K30" i="3"/>
  <c r="K39" i="3" s="1"/>
  <c r="J30" i="3"/>
  <c r="J39" i="3" s="1"/>
  <c r="I30" i="3"/>
  <c r="I39" i="3" s="1"/>
  <c r="H30" i="3"/>
  <c r="H39" i="3" s="1"/>
  <c r="G30" i="3"/>
  <c r="F30" i="3"/>
  <c r="F39" i="3" s="1"/>
  <c r="E30" i="3"/>
  <c r="D30" i="3"/>
  <c r="C30" i="3"/>
  <c r="C39" i="3" s="1"/>
  <c r="A30" i="3"/>
  <c r="A39" i="3" s="1"/>
  <c r="A47" i="3" s="1"/>
  <c r="A29" i="3"/>
  <c r="F28" i="3"/>
  <c r="F37" i="3" s="1"/>
  <c r="A28" i="3"/>
  <c r="N27" i="3"/>
  <c r="N36" i="3" s="1"/>
  <c r="M27" i="3"/>
  <c r="M36" i="3" s="1"/>
  <c r="L27" i="3"/>
  <c r="L36" i="3" s="1"/>
  <c r="K27" i="3"/>
  <c r="K36" i="3" s="1"/>
  <c r="F27" i="3"/>
  <c r="F36" i="3" s="1"/>
  <c r="E27" i="3"/>
  <c r="E36" i="3" s="1"/>
  <c r="D27" i="3"/>
  <c r="D36" i="3" s="1"/>
  <c r="C27" i="3"/>
  <c r="C36" i="3" s="1"/>
  <c r="A27" i="3"/>
  <c r="A36" i="3" s="1"/>
  <c r="A44" i="3" s="1"/>
  <c r="K26" i="3"/>
  <c r="K35" i="3" s="1"/>
  <c r="J26" i="3"/>
  <c r="J35" i="3" s="1"/>
  <c r="I26" i="3"/>
  <c r="I35" i="3" s="1"/>
  <c r="H26" i="3"/>
  <c r="H35" i="3" s="1"/>
  <c r="C26" i="3"/>
  <c r="C35" i="3" s="1"/>
  <c r="A26" i="3"/>
  <c r="A25" i="3"/>
  <c r="A34" i="3" s="1"/>
  <c r="A42" i="3" s="1"/>
  <c r="N22" i="3"/>
  <c r="M22" i="3"/>
  <c r="L22" i="3"/>
  <c r="K22" i="3"/>
  <c r="J22" i="3"/>
  <c r="I22" i="3"/>
  <c r="H22" i="3"/>
  <c r="G22" i="3"/>
  <c r="F22" i="3"/>
  <c r="E22" i="3"/>
  <c r="D22" i="3"/>
  <c r="C22" i="3"/>
  <c r="N21" i="3"/>
  <c r="M21" i="3"/>
  <c r="L21" i="3"/>
  <c r="K21" i="3"/>
  <c r="J21" i="3"/>
  <c r="I21" i="3"/>
  <c r="H21" i="3"/>
  <c r="G21" i="3"/>
  <c r="F21" i="3"/>
  <c r="E21" i="3"/>
  <c r="D21" i="3"/>
  <c r="C21" i="3"/>
  <c r="N28" i="3" l="1"/>
  <c r="N37" i="3" s="1"/>
  <c r="I29" i="3"/>
  <c r="I38" i="3" s="1"/>
  <c r="G28" i="3"/>
  <c r="G37" i="3" s="1"/>
  <c r="J29" i="3"/>
  <c r="J38" i="3" s="1"/>
  <c r="H28" i="3"/>
  <c r="H37" i="3" s="1"/>
  <c r="C29" i="3"/>
  <c r="C38" i="3" s="1"/>
  <c r="K29" i="3"/>
  <c r="K38" i="3" s="1"/>
  <c r="D29" i="3"/>
  <c r="D38" i="3" s="1"/>
  <c r="M26" i="3"/>
  <c r="M35" i="3" s="1"/>
  <c r="C28" i="3"/>
  <c r="C37" i="3" s="1"/>
  <c r="F29" i="3"/>
  <c r="F38" i="3" s="1"/>
  <c r="F26" i="3"/>
  <c r="N26" i="3"/>
  <c r="N35" i="3" s="1"/>
  <c r="I27" i="3"/>
  <c r="I36" i="3" s="1"/>
  <c r="D28" i="3"/>
  <c r="D37" i="3" s="1"/>
  <c r="L28" i="3"/>
  <c r="L37" i="3" s="1"/>
  <c r="G29" i="3"/>
  <c r="G38" i="3" s="1"/>
  <c r="I28" i="3"/>
  <c r="I37" i="3" s="1"/>
  <c r="L29" i="3"/>
  <c r="D26" i="3"/>
  <c r="D35" i="3" s="1"/>
  <c r="L26" i="3"/>
  <c r="L35" i="3" s="1"/>
  <c r="G27" i="3"/>
  <c r="G36" i="3" s="1"/>
  <c r="J28" i="3"/>
  <c r="J37" i="3" s="1"/>
  <c r="E29" i="3"/>
  <c r="E38" i="3" s="1"/>
  <c r="M29" i="3"/>
  <c r="M38" i="3" s="1"/>
  <c r="E26" i="3"/>
  <c r="H27" i="3"/>
  <c r="H36" i="3" s="1"/>
  <c r="Q36" i="3" s="1"/>
  <c r="K28" i="3"/>
  <c r="K37" i="3" s="1"/>
  <c r="N29" i="3"/>
  <c r="E28" i="3"/>
  <c r="E37" i="3" s="1"/>
  <c r="I25" i="3"/>
  <c r="K23" i="3"/>
  <c r="K44" i="3" s="1"/>
  <c r="D20" i="3"/>
  <c r="D23" i="3" s="1"/>
  <c r="D44" i="3" s="1"/>
  <c r="L20" i="3"/>
  <c r="L23" i="3" s="1"/>
  <c r="L44" i="3" s="1"/>
  <c r="L38" i="3"/>
  <c r="E20" i="3"/>
  <c r="E23" i="3" s="1"/>
  <c r="K25" i="3"/>
  <c r="E35" i="3"/>
  <c r="F20" i="3"/>
  <c r="F23" i="3" s="1"/>
  <c r="F44" i="3" s="1"/>
  <c r="F35" i="3"/>
  <c r="N38" i="3"/>
  <c r="G20" i="3"/>
  <c r="G23" i="3" s="1"/>
  <c r="G43" i="3" s="1"/>
  <c r="E25" i="3"/>
  <c r="M25" i="3"/>
  <c r="G39" i="3"/>
  <c r="Q39" i="3" s="1"/>
  <c r="M20" i="3"/>
  <c r="M23" i="3" s="1"/>
  <c r="M45" i="3" s="1"/>
  <c r="D25" i="3"/>
  <c r="H20" i="3"/>
  <c r="H23" i="3" s="1"/>
  <c r="H47" i="3" s="1"/>
  <c r="F25" i="3"/>
  <c r="N25" i="3"/>
  <c r="C25" i="3"/>
  <c r="N20" i="3"/>
  <c r="N23" i="3" s="1"/>
  <c r="N44" i="3" s="1"/>
  <c r="L25" i="3"/>
  <c r="I20" i="3"/>
  <c r="I23" i="3" s="1"/>
  <c r="I46" i="3" s="1"/>
  <c r="G25" i="3"/>
  <c r="J20" i="3"/>
  <c r="J23" i="3" s="1"/>
  <c r="J46" i="3" s="1"/>
  <c r="H25" i="3"/>
  <c r="C20" i="3"/>
  <c r="C23" i="3" s="1"/>
  <c r="Q37" i="3" l="1"/>
  <c r="P37" i="3" s="1"/>
  <c r="R37" i="3" s="1"/>
  <c r="E46" i="3"/>
  <c r="J47" i="3"/>
  <c r="K47" i="3"/>
  <c r="K45" i="3"/>
  <c r="K46" i="3"/>
  <c r="K43" i="3"/>
  <c r="M47" i="3"/>
  <c r="M46" i="3"/>
  <c r="D45" i="3"/>
  <c r="E45" i="3"/>
  <c r="Q38" i="3"/>
  <c r="P38" i="3" s="1"/>
  <c r="R38" i="3" s="1"/>
  <c r="D47" i="3"/>
  <c r="L45" i="3"/>
  <c r="M43" i="3"/>
  <c r="L43" i="3"/>
  <c r="L47" i="3"/>
  <c r="F43" i="3"/>
  <c r="P23" i="3"/>
  <c r="D43" i="3"/>
  <c r="E47" i="3"/>
  <c r="M44" i="3"/>
  <c r="N46" i="3"/>
  <c r="J44" i="3"/>
  <c r="E44" i="3"/>
  <c r="N45" i="3"/>
  <c r="N43" i="3"/>
  <c r="J42" i="3"/>
  <c r="F45" i="3"/>
  <c r="E43" i="3"/>
  <c r="L46" i="3"/>
  <c r="Q35" i="3"/>
  <c r="P35" i="3" s="1"/>
  <c r="R35" i="3" s="1"/>
  <c r="D46" i="3"/>
  <c r="P39" i="3"/>
  <c r="R39" i="3" s="1"/>
  <c r="G42" i="3"/>
  <c r="G34" i="3"/>
  <c r="I44" i="3"/>
  <c r="C43" i="3"/>
  <c r="L42" i="3"/>
  <c r="L34" i="3"/>
  <c r="N42" i="3"/>
  <c r="N34" i="3"/>
  <c r="H44" i="3"/>
  <c r="K42" i="3"/>
  <c r="K34" i="3"/>
  <c r="J34" i="3"/>
  <c r="F42" i="3"/>
  <c r="F34" i="3"/>
  <c r="J43" i="3"/>
  <c r="P36" i="3"/>
  <c r="R36" i="3" s="1"/>
  <c r="F46" i="3"/>
  <c r="C46" i="3"/>
  <c r="C47" i="3"/>
  <c r="I43" i="3"/>
  <c r="H42" i="3"/>
  <c r="H34" i="3"/>
  <c r="H46" i="3"/>
  <c r="H45" i="3"/>
  <c r="C42" i="3"/>
  <c r="C34" i="3"/>
  <c r="E34" i="3"/>
  <c r="E42" i="3"/>
  <c r="H43" i="3"/>
  <c r="J45" i="3"/>
  <c r="G45" i="3"/>
  <c r="G44" i="3"/>
  <c r="N47" i="3"/>
  <c r="I34" i="3"/>
  <c r="G46" i="3"/>
  <c r="G47" i="3"/>
  <c r="I45" i="3"/>
  <c r="M34" i="3"/>
  <c r="M42" i="3"/>
  <c r="I47" i="3"/>
  <c r="D42" i="3"/>
  <c r="D34" i="3"/>
  <c r="C44" i="3"/>
  <c r="C45" i="3"/>
  <c r="F47" i="3"/>
  <c r="I42" i="3"/>
  <c r="P45" i="3" l="1"/>
  <c r="R45" i="3" s="1"/>
  <c r="P46" i="3"/>
  <c r="R46" i="3" s="1"/>
  <c r="P44" i="3"/>
  <c r="R44" i="3" s="1"/>
  <c r="P43" i="3"/>
  <c r="R43" i="3" s="1"/>
  <c r="P47" i="3"/>
  <c r="R47" i="3" s="1"/>
  <c r="Q34" i="3"/>
  <c r="P42" i="3" l="1"/>
  <c r="R42" i="3" s="1"/>
  <c r="B3" i="3" s="1"/>
  <c r="P34" i="3"/>
  <c r="R34" i="3" s="1"/>
  <c r="B2" i="3" s="1"/>
  <c r="B4" i="3" l="1"/>
</calcChain>
</file>

<file path=xl/sharedStrings.xml><?xml version="1.0" encoding="utf-8"?>
<sst xmlns="http://schemas.openxmlformats.org/spreadsheetml/2006/main" count="333" uniqueCount="285">
  <si>
    <t>Tax Year</t>
  </si>
  <si>
    <t>Resident Liability</t>
  </si>
  <si>
    <t>Nonresident Liability</t>
  </si>
  <si>
    <t>Total  Liability</t>
  </si>
  <si>
    <t>PSD</t>
  </si>
  <si>
    <t>Start Date</t>
  </si>
  <si>
    <t>End Date</t>
  </si>
  <si>
    <t>Residence1</t>
  </si>
  <si>
    <t>010402</t>
  </si>
  <si>
    <t>Residence2</t>
  </si>
  <si>
    <t>Residence3</t>
  </si>
  <si>
    <t>Work 1</t>
  </si>
  <si>
    <t>010405</t>
  </si>
  <si>
    <t>Work 2</t>
  </si>
  <si>
    <t>Work 3</t>
  </si>
  <si>
    <t>Work 4</t>
  </si>
  <si>
    <t>Work 5</t>
  </si>
  <si>
    <t>Work 6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</si>
  <si>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</si>
  <si>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</si>
  <si>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</si>
  <si>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</si>
  <si>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</si>
  <si>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</si>
  <si>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</si>
  <si>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</si>
  <si>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</si>
  <si>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</si>
  <si>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</si>
  <si>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</si>
  <si>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Res Rate 1</t>
  </si>
  <si>
    <t>Res Rate 2</t>
  </si>
  <si>
    <t>Res Rate 3</t>
  </si>
  <si>
    <t>RES RATE</t>
  </si>
  <si>
    <t>Blended Rate</t>
  </si>
  <si>
    <t>PSD CODE</t>
  </si>
  <si>
    <t>TAXING AUTHORITY</t>
  </si>
  <si>
    <t>0101</t>
  </si>
  <si>
    <t>BERMUDIAN SPRINGS SCHOOL DISTRICT - ADAMS CO.</t>
  </si>
  <si>
    <t>010101</t>
  </si>
  <si>
    <t>EAST BERLIN BOROUGH - ADAMS CO.</t>
  </si>
  <si>
    <t>010102</t>
  </si>
  <si>
    <t>HAMILTON TOWNSHIP (BERMUDIAN SD) - ADAMS CO.</t>
  </si>
  <si>
    <t>010103</t>
  </si>
  <si>
    <t>HUNTINGTON TOWNSHIP - ADAMS CO.</t>
  </si>
  <si>
    <t>010104</t>
  </si>
  <si>
    <t>LATIMORE TOWNSHIP - ADAMS CO.</t>
  </si>
  <si>
    <t>010105</t>
  </si>
  <si>
    <t>READING TOWNSHIP - ADAMS CO.</t>
  </si>
  <si>
    <t>010106</t>
  </si>
  <si>
    <t>YORK SPRINGS BOROUGH - ADAMS CO.</t>
  </si>
  <si>
    <t>0102</t>
  </si>
  <si>
    <t>CONEWAGO VALLEY SCHOOL DISTRICT - ADAMS CO.</t>
  </si>
  <si>
    <t>010201</t>
  </si>
  <si>
    <t>ABBOTTSTOWN BOROUGH - ADAMS CO.</t>
  </si>
  <si>
    <t>010202</t>
  </si>
  <si>
    <t>BERWICK TOWNSHIP - ADAMS CO.</t>
  </si>
  <si>
    <t>010203</t>
  </si>
  <si>
    <t>BONNEAUVILLE BOROUGH (CONEWAGO SD) - ADAMS CO.</t>
  </si>
  <si>
    <t>010204</t>
  </si>
  <si>
    <t>CONEWAGO TOWNSHIP - ADAMS CO.</t>
  </si>
  <si>
    <t>010205</t>
  </si>
  <si>
    <t>HAMILTON TOWNSHIP (CONEWAGO SD) - ADAMS CO.</t>
  </si>
  <si>
    <t>010206</t>
  </si>
  <si>
    <t>MCSHERRYSTOWN BOROUGH - ADAMS CO.</t>
  </si>
  <si>
    <t>010207</t>
  </si>
  <si>
    <t>MT PLEASANT TOWNSHIP (CONEWAGO SD) - ADAMS CO.</t>
  </si>
  <si>
    <t>010208</t>
  </si>
  <si>
    <t>NEW OXFORD BOROUGH - ADAMS CO.</t>
  </si>
  <si>
    <t>010209</t>
  </si>
  <si>
    <t>OXFORD TOWNSHIP - ADAMS CO.</t>
  </si>
  <si>
    <t>010210</t>
  </si>
  <si>
    <t>STRABAN TOWNSHIP (CONEWAGO SD) - ADAMS CO.</t>
  </si>
  <si>
    <t>010211</t>
  </si>
  <si>
    <t>TYRONE TOWNSHIP (CONEWAGO SD) - ADAMS CO.</t>
  </si>
  <si>
    <t>0103</t>
  </si>
  <si>
    <t>FAIRFIELD AREA SCHOOL DISTRICT - ADAMS CO.</t>
  </si>
  <si>
    <t>010301</t>
  </si>
  <si>
    <t>CARROLL VALLEY BOROUGH - ADAMS CO.</t>
  </si>
  <si>
    <t>010302</t>
  </si>
  <si>
    <t>FAIRFIELD BOROUGH - ADAMS CO.</t>
  </si>
  <si>
    <t>010303</t>
  </si>
  <si>
    <t>HAMILTONBAN TOWNSHIP - ADAMS CO.</t>
  </si>
  <si>
    <t>010304</t>
  </si>
  <si>
    <t>LIBERTY TOWNSHIP - ADAMS CO.</t>
  </si>
  <si>
    <t>0104</t>
  </si>
  <si>
    <t>GETTYSBURG AREA SCHOOL DISTRICT - ADAMS CO.</t>
  </si>
  <si>
    <t>010401</t>
  </si>
  <si>
    <t>CUMBERLAND TOWNSHIP - ADAMS CO.</t>
  </si>
  <si>
    <t>FRANKLIN TOWNSHIP - ADAMS CO.</t>
  </si>
  <si>
    <t>010403</t>
  </si>
  <si>
    <t>FREEDOM TOWNSHIP - ADAMS CO.</t>
  </si>
  <si>
    <t>010404</t>
  </si>
  <si>
    <t>GETTYSBURG BOROUGH - ADAMS CO.</t>
  </si>
  <si>
    <t>HIGHLAND TOWNSHIP - ADAMS CO.</t>
  </si>
  <si>
    <t>010406</t>
  </si>
  <si>
    <t>MT JOY TOWNSHIP (GETTYSBURG SD)- ADAMS CO.</t>
  </si>
  <si>
    <t>010407</t>
  </si>
  <si>
    <t>STRABAN TOWNSHIP (GETTYSBURG SD) - ADAMS CO.</t>
  </si>
  <si>
    <t>0105</t>
  </si>
  <si>
    <t>LITTLESTOWN AREA SCHOOL DISTRICT - ADAMS CO.</t>
  </si>
  <si>
    <t>010501</t>
  </si>
  <si>
    <t>BONNEAUVILLE BOROUGH (LITTLESTOWN SD) - ADAMS CO.</t>
  </si>
  <si>
    <t>010502</t>
  </si>
  <si>
    <t>GERMANY TOWNSHIP - ADAMS CO.</t>
  </si>
  <si>
    <t>010503</t>
  </si>
  <si>
    <t>LITTLESTOWN BOROUGH - ADAMS CO.</t>
  </si>
  <si>
    <t>010504</t>
  </si>
  <si>
    <t>MT JOY TOWNSHIP (LITTLESTOWN SD)- ADAMS CO.</t>
  </si>
  <si>
    <t>010505</t>
  </si>
  <si>
    <t>MT PLEASANT TOWNSHIP (LITTLESTOWN SD) - ADAMS CO.</t>
  </si>
  <si>
    <t>010506</t>
  </si>
  <si>
    <t>UNION TOWNSHIP - ADAMS CO.</t>
  </si>
  <si>
    <t>0106</t>
  </si>
  <si>
    <t>UPPER ADAMS SCHOOL DISTRICT - ADAMS CO.</t>
  </si>
  <si>
    <t>010601</t>
  </si>
  <si>
    <t>ARENDTSVILLE BOROUGH - ADAMS CO.</t>
  </si>
  <si>
    <t>010602</t>
  </si>
  <si>
    <t>BENDERSVILLE BOROUGH - ADAMS CO.</t>
  </si>
  <si>
    <t>010603</t>
  </si>
  <si>
    <t>BIGLERVILLE BOROUGH - ADAMS CO.</t>
  </si>
  <si>
    <t>010604</t>
  </si>
  <si>
    <t>BUTLER TOWNSHIP - ADAMS CO.</t>
  </si>
  <si>
    <t>010605</t>
  </si>
  <si>
    <t>MENALLEN TOWNSHIP - ADAMS CO.</t>
  </si>
  <si>
    <t>010606</t>
  </si>
  <si>
    <t>TYRONE TOWNSHIP (UPPER ADAMS SD) - ADAMS CO.</t>
  </si>
  <si>
    <t>6701</t>
  </si>
  <si>
    <t>CENTRAL YORK SCHOOL DISTRICT - YORK CO.</t>
  </si>
  <si>
    <t>670101</t>
  </si>
  <si>
    <t>MANCHESTER TOWNSHIP - YORK CO.</t>
  </si>
  <si>
    <t>670102</t>
  </si>
  <si>
    <t>NORTH YORK BOROUGH - YORK CO.</t>
  </si>
  <si>
    <t>670103</t>
  </si>
  <si>
    <t>SPRINGETTSBURY TOWNSHIP (CENTRAL SD) - YORK CO.</t>
  </si>
  <si>
    <t>6702</t>
  </si>
  <si>
    <t>DALLASTOWN AREA SCHOOL DISTRICT - YORK CO.</t>
  </si>
  <si>
    <t>670201</t>
  </si>
  <si>
    <t>DALLASTOWN BOROUGH - YORK CO.</t>
  </si>
  <si>
    <t>670202</t>
  </si>
  <si>
    <t>JACOBUS BOROUGH - YORK CO.</t>
  </si>
  <si>
    <t>670203</t>
  </si>
  <si>
    <t>LOGANVILLE BOROUGH - YORK CO.</t>
  </si>
  <si>
    <t>670204</t>
  </si>
  <si>
    <t>SPRINGFIELD TOWNSHIP - YORK CO.</t>
  </si>
  <si>
    <t>670205</t>
  </si>
  <si>
    <t>YOE BOROUGH - YORK CO.</t>
  </si>
  <si>
    <t>670206</t>
  </si>
  <si>
    <t>YORK TOWNSHIP - YORK CO.</t>
  </si>
  <si>
    <t>6703</t>
  </si>
  <si>
    <t>DOVER AREA SCHOOL DISTRICT - YORK CO.</t>
  </si>
  <si>
    <t>670301</t>
  </si>
  <si>
    <t>DOVER BOROUGH - YORK CO.</t>
  </si>
  <si>
    <t>670302</t>
  </si>
  <si>
    <t>DOVER TOWNSHIP - YORK CO.</t>
  </si>
  <si>
    <t>670303</t>
  </si>
  <si>
    <t>WASHINGTON TOWNSHIP - YORK CO.</t>
  </si>
  <si>
    <t>6704</t>
  </si>
  <si>
    <t>EASTERN YORK SCHOOL DISTRICT - YORK CO.</t>
  </si>
  <si>
    <t>670401</t>
  </si>
  <si>
    <t>EAST PROSPECT BOROUGH - YORK CO.</t>
  </si>
  <si>
    <t>670402</t>
  </si>
  <si>
    <t>HALLAM BOROUGH - YORK CO.</t>
  </si>
  <si>
    <t>670403</t>
  </si>
  <si>
    <t>HELLAM TOWNSHIP - YORK CO.</t>
  </si>
  <si>
    <t>670404</t>
  </si>
  <si>
    <t>LOWER WINDSOR TOWNSHIP - YORK CO.</t>
  </si>
  <si>
    <t>670405</t>
  </si>
  <si>
    <t>WRIGHTSVILLE BOROUGH - YORK CO.</t>
  </si>
  <si>
    <t>670406</t>
  </si>
  <si>
    <t>YORKANA BOROUGH - YORK CO.</t>
  </si>
  <si>
    <t>HANOVER PUBLIC SCHOOL DISTRICT - YORK CO.</t>
  </si>
  <si>
    <t>670501</t>
  </si>
  <si>
    <t>HANOVER BOROUGH - YORK CO.</t>
  </si>
  <si>
    <t>NORTHERN YORK SCHOOL DISTRICT - YORK CO.</t>
  </si>
  <si>
    <t>CARROLL TOWNSHIP - YORK CO.</t>
  </si>
  <si>
    <t>DILLSBURG BOROUGH - YORK CO.</t>
  </si>
  <si>
    <t>FRANKLIN TOWNSHIP - YORK CO.</t>
  </si>
  <si>
    <t>FRANKLINTOWN BOROUGH - YORK CO.</t>
  </si>
  <si>
    <t>MONAGHAN TOWNSHIP - YORK CO.</t>
  </si>
  <si>
    <t>WARRINGTON TOWNSHIP - YORK CO.</t>
  </si>
  <si>
    <t>WELLSVILLE BOROUGH - YORK CO.</t>
  </si>
  <si>
    <t>6706</t>
  </si>
  <si>
    <t>NORTHEASTERN SCHOOL DISTRICT - YORK CO.</t>
  </si>
  <si>
    <t>670601</t>
  </si>
  <si>
    <t>CONEWAGO TOWNSHIP - YORK CO.</t>
  </si>
  <si>
    <t>670602</t>
  </si>
  <si>
    <t>EAST MANCHESTER TOWNSHIP - YORK CO.</t>
  </si>
  <si>
    <t>670603</t>
  </si>
  <si>
    <t>MANCHESTER BOROUGH - YORK CO.</t>
  </si>
  <si>
    <t>670604</t>
  </si>
  <si>
    <t>MT WOLF BOROUGH - YORK CO.</t>
  </si>
  <si>
    <t>NEWBERRY TOWNSHIP</t>
  </si>
  <si>
    <t>670606</t>
  </si>
  <si>
    <t>YORK HAVEN BOROUGH - YORK CO.</t>
  </si>
  <si>
    <t>6708</t>
  </si>
  <si>
    <t>RED LION AREA SCHOOL DISTRICT - YORK CO.</t>
  </si>
  <si>
    <t>670801</t>
  </si>
  <si>
    <t>CHANCEFORD TOWNSHIP - YORK CO.</t>
  </si>
  <si>
    <t>670802</t>
  </si>
  <si>
    <t>FELTON BOROUGH - YORK CO.</t>
  </si>
  <si>
    <t>670803</t>
  </si>
  <si>
    <t>LOWER CHANCEFORD TOWNSHIP - YORK CO.</t>
  </si>
  <si>
    <t>670804</t>
  </si>
  <si>
    <t>NORTH HOPEWELL TOWNSHIP - YORK CO.</t>
  </si>
  <si>
    <t>670805</t>
  </si>
  <si>
    <t>RED LION BOROUGH - YORK CO.</t>
  </si>
  <si>
    <t>670806</t>
  </si>
  <si>
    <t>WINDSOR BOROUGH - YORK CO.</t>
  </si>
  <si>
    <t>670807</t>
  </si>
  <si>
    <t>WINDSOR TOWNSHIP - YORK CO.</t>
  </si>
  <si>
    <t>670808</t>
  </si>
  <si>
    <t>WINTERSTOWN BOROUGH - YORK CO.</t>
  </si>
  <si>
    <t>6709</t>
  </si>
  <si>
    <t>SOUTH EASTERN SCHOOL DISTRICT - YORK CO.</t>
  </si>
  <si>
    <t>670901</t>
  </si>
  <si>
    <t>CROSS ROADS BOROUGH - YORK CO.</t>
  </si>
  <si>
    <t>670902</t>
  </si>
  <si>
    <t>DELTA BOROUGH - YORK CO.</t>
  </si>
  <si>
    <t>670903</t>
  </si>
  <si>
    <t>EAST HOPEWELL TOWNSHIP - YORK CO.</t>
  </si>
  <si>
    <t>670904</t>
  </si>
  <si>
    <t>FAWN GROVE BOROUGH - YORK CO.</t>
  </si>
  <si>
    <t>670905</t>
  </si>
  <si>
    <t>FAWN TOWNSHIP - YORK CO.</t>
  </si>
  <si>
    <t>670906</t>
  </si>
  <si>
    <t>HOPEWELL TOWNSHIP - YORK CO.</t>
  </si>
  <si>
    <t>670907</t>
  </si>
  <si>
    <t>PEACH BOTTOM TOWNSHIP - YORK CO.</t>
  </si>
  <si>
    <t>670908</t>
  </si>
  <si>
    <t>STEWARTSTOWN BOROUGH - YORK CO.</t>
  </si>
  <si>
    <t>SOUTH WESTERN SCHOOL DISTRICT - YORK CO.</t>
  </si>
  <si>
    <t>MANHEIM TOWNSHIP - YORK CO.</t>
  </si>
  <si>
    <t>PENN TOWNSHIP - YORK CO.</t>
  </si>
  <si>
    <t>WEST MANHEIM TOWNSHIP - YORK CO.</t>
  </si>
  <si>
    <t>6711</t>
  </si>
  <si>
    <t>SOUTHERN YORK CO. SCHOOL DISTRICT - YORK CO.</t>
  </si>
  <si>
    <t>671101</t>
  </si>
  <si>
    <t>CODORUS TOWNSHIP - YORK CO.</t>
  </si>
  <si>
    <t>671102</t>
  </si>
  <si>
    <t>GLEN ROCK BOROUGH - YORK CO.</t>
  </si>
  <si>
    <t>671103</t>
  </si>
  <si>
    <t>NEW FREEDOM BOROUGH - YORK CO.</t>
  </si>
  <si>
    <t>671104</t>
  </si>
  <si>
    <t>RAILROAD BOROUGH - YORK CO.</t>
  </si>
  <si>
    <t>671105</t>
  </si>
  <si>
    <t>SHREWSBURY BOROUGH - YORK CO.</t>
  </si>
  <si>
    <t>671106</t>
  </si>
  <si>
    <t>SHREWSBURY TOWNSHIP - YORK CO.</t>
  </si>
  <si>
    <t>6712</t>
  </si>
  <si>
    <t>SPRING GROVE AREA SCHOOL DISTRICT - YORK CO.</t>
  </si>
  <si>
    <t>671201</t>
  </si>
  <si>
    <t>HEIDELBERG TOWNSHIP - YORK CO.</t>
  </si>
  <si>
    <t>671202</t>
  </si>
  <si>
    <t>JACKSON TOWNSHIP - YORK CO.</t>
  </si>
  <si>
    <t>671203</t>
  </si>
  <si>
    <t>JEFFERSON BOROUGH - YORK CO.</t>
  </si>
  <si>
    <t>671204</t>
  </si>
  <si>
    <t>NEW SALEM BOROUGH - YORK CO.</t>
  </si>
  <si>
    <t>671205</t>
  </si>
  <si>
    <t>NORTH CODORUS TOWNSHIP - YORK CO.</t>
  </si>
  <si>
    <t>671206</t>
  </si>
  <si>
    <t>PARADISE TOWNSHIP - YORK CO.</t>
  </si>
  <si>
    <t>671207</t>
  </si>
  <si>
    <t>SEVEN VALLEYS BOROUGH - YORK CO.</t>
  </si>
  <si>
    <t>671208</t>
  </si>
  <si>
    <t>SPRING GROVE BOROUGH - YORK CO.</t>
  </si>
  <si>
    <t>6713</t>
  </si>
  <si>
    <t>WEST YORK AREA SCHOOL DISTRICT - YORK CO.</t>
  </si>
  <si>
    <t>671301</t>
  </si>
  <si>
    <t>WEST MANCHESTER TOWNSHIP - YORK CO.</t>
  </si>
  <si>
    <t>671302</t>
  </si>
  <si>
    <t>WEST YORK BOROUGH - YORK CO.</t>
  </si>
  <si>
    <t>6714</t>
  </si>
  <si>
    <t>SCHOOL DISTRICT OF THE CITY OF YORK - YORK CO.</t>
  </si>
  <si>
    <t>671401</t>
  </si>
  <si>
    <t>YORK CITY - YORK CO.</t>
  </si>
  <si>
    <t>6715</t>
  </si>
  <si>
    <t>YORK SUBURBAN SCHOOL DISTRICT - YORK CO.</t>
  </si>
  <si>
    <t>671501</t>
  </si>
  <si>
    <t>SPRING GARDEN TOWNSHIP - YORK CO.</t>
  </si>
  <si>
    <t>671502</t>
  </si>
  <si>
    <t>SPRINGETTSBURY TOWNSHIP (YORK SUBURBAN SD) - YORK CO.</t>
  </si>
  <si>
    <t>$ Amount Earned</t>
  </si>
  <si>
    <t>6/31/2024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</si>
</sst>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8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color rgb="FF002060"/>
      <name val="Calibri"/>
      <family val="2"/>
    </font>
    <font>
      <sz val="16"/>
      <color rgb="FF002060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E69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0" fontId="0" fillId="0" borderId="0" xfId="2" applyNumberFormat="1" applyFont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0" borderId="0" xfId="0" quotePrefix="1" applyFont="1"/>
    <xf numFmtId="165" fontId="3" fillId="0" borderId="0" xfId="0" applyNumberFormat="1" applyFont="1" applyAlignment="1">
      <alignment horizontal="center"/>
    </xf>
    <xf numFmtId="0" fontId="3" fillId="0" borderId="0" xfId="0" quotePrefix="1" applyFont="1"/>
    <xf numFmtId="0" fontId="2" fillId="0" borderId="0" xfId="0" applyFont="1"/>
    <xf numFmtId="10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>
      <alignment horizontal="center"/>
    </xf>
    <xf numFmtId="43" fontId="8" fillId="0" borderId="1" xfId="0" applyNumberFormat="1" applyFont="1" applyBorder="1"/>
    <xf numFmtId="10" fontId="6" fillId="0" borderId="0" xfId="2" applyNumberFormat="1" applyFont="1" applyFill="1" applyBorder="1"/>
    <xf numFmtId="49" fontId="6" fillId="3" borderId="1" xfId="0" applyNumberFormat="1" applyFont="1" applyFill="1" applyBorder="1" applyProtection="1">
      <protection locked="0"/>
    </xf>
    <xf numFmtId="14" fontId="6" fillId="3" borderId="1" xfId="0" applyNumberFormat="1" applyFont="1" applyFill="1" applyBorder="1" applyProtection="1">
      <protection locked="0"/>
    </xf>
    <xf numFmtId="14" fontId="6" fillId="0" borderId="0" xfId="2" applyNumberFormat="1" applyFont="1" applyFill="1" applyBorder="1"/>
    <xf numFmtId="49" fontId="6" fillId="0" borderId="0" xfId="0" applyNumberFormat="1" applyFont="1" applyProtection="1">
      <protection locked="0"/>
    </xf>
    <xf numFmtId="14" fontId="6" fillId="0" borderId="0" xfId="0" applyNumberFormat="1" applyFont="1" applyProtection="1">
      <protection locked="0"/>
    </xf>
    <xf numFmtId="164" fontId="6" fillId="3" borderId="1" xfId="1" applyNumberFormat="1" applyFont="1" applyFill="1" applyBorder="1" applyProtection="1">
      <protection locked="0"/>
    </xf>
    <xf numFmtId="0" fontId="6" fillId="3" borderId="1" xfId="0" applyFont="1" applyFill="1" applyBorder="1" applyProtection="1">
      <protection locked="0"/>
    </xf>
    <xf numFmtId="168" fontId="6" fillId="3" borderId="1" xfId="1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2F0B-AFB9-46D2-AB5F-8C318A3FD3F8}">
  <dimension ref="A1:AB48"/>
  <sheetViews>
    <sheetView tabSelected="1" workbookViewId="0">
      <selection activeCell="H8" sqref="H8"/>
    </sheetView>
  </sheetViews>
  <sheetFormatPr defaultColWidth="9.140625" defaultRowHeight="15" x14ac:dyDescent="0.25"/>
  <cols>
    <col min="1" max="1" width="21.42578125" style="18" customWidth="1"/>
    <col min="2" max="2" width="11.42578125" style="18" bestFit="1" customWidth="1"/>
    <col min="3" max="3" width="11.140625" style="18" customWidth="1"/>
    <col min="4" max="4" width="10.5703125" style="18" bestFit="1" customWidth="1"/>
    <col min="5" max="5" width="17.42578125" style="18" customWidth="1"/>
    <col min="6" max="10" width="9.140625" style="18"/>
    <col min="11" max="15" width="0" style="18" hidden="1" customWidth="1"/>
    <col min="16" max="16" width="9.85546875" style="18" hidden="1" customWidth="1"/>
    <col min="17" max="20" width="9.7109375" style="18" hidden="1" customWidth="1"/>
    <col min="21" max="21" width="10.42578125" style="18" hidden="1" customWidth="1"/>
    <col min="22" max="24" width="9.7109375" style="18" hidden="1" customWidth="1"/>
    <col min="25" max="27" width="10.7109375" style="18" hidden="1" customWidth="1"/>
    <col min="28" max="16384" width="9.140625" style="18"/>
  </cols>
  <sheetData>
    <row r="1" spans="1:28" ht="18.75" x14ac:dyDescent="0.3">
      <c r="A1" s="18" t="s">
        <v>0</v>
      </c>
      <c r="B1" s="19">
        <v>2024</v>
      </c>
    </row>
    <row r="2" spans="1:28" ht="21" x14ac:dyDescent="0.35">
      <c r="A2" s="18" t="s">
        <v>1</v>
      </c>
      <c r="B2" s="20">
        <f>SUM(R34:R39)</f>
        <v>0</v>
      </c>
    </row>
    <row r="3" spans="1:28" ht="21" x14ac:dyDescent="0.35">
      <c r="A3" s="18" t="s">
        <v>2</v>
      </c>
      <c r="B3" s="20">
        <f>IFERROR(SUM(R42:R47),"")</f>
        <v>0</v>
      </c>
    </row>
    <row r="4" spans="1:28" ht="21" x14ac:dyDescent="0.35">
      <c r="A4" s="18" t="s">
        <v>3</v>
      </c>
      <c r="B4" s="20">
        <f>IFERROR(SUM(B2:B3),"")</f>
        <v>0</v>
      </c>
    </row>
    <row r="6" spans="1:28" x14ac:dyDescent="0.25">
      <c r="B6" s="18" t="s">
        <v>4</v>
      </c>
      <c r="C6" s="18" t="s">
        <v>5</v>
      </c>
      <c r="D6" s="18" t="s">
        <v>6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x14ac:dyDescent="0.25">
      <c r="A7" s="18" t="s">
        <v>7</v>
      </c>
      <c r="B7" s="22"/>
      <c r="C7" s="23"/>
      <c r="D7" s="23"/>
      <c r="K7" s="21" t="str">
        <f>IFERROR(VLOOKUP(Calculation!B7,Rates!A:C,3,FALSE),"")</f>
        <v/>
      </c>
      <c r="L7" s="21"/>
      <c r="M7" s="21"/>
      <c r="N7" s="21"/>
      <c r="O7" s="21"/>
      <c r="P7" s="24">
        <v>45307</v>
      </c>
      <c r="Q7" s="24">
        <v>45336</v>
      </c>
      <c r="R7" s="24">
        <v>45366</v>
      </c>
      <c r="S7" s="24">
        <v>45397</v>
      </c>
      <c r="T7" s="24">
        <v>45428</v>
      </c>
      <c r="U7" s="24">
        <v>45458</v>
      </c>
      <c r="V7" s="24">
        <v>45489</v>
      </c>
      <c r="W7" s="24">
        <v>45520</v>
      </c>
      <c r="X7" s="24">
        <v>45550</v>
      </c>
      <c r="Y7" s="24">
        <v>45581</v>
      </c>
      <c r="Z7" s="24">
        <v>45611</v>
      </c>
      <c r="AA7" s="24">
        <v>45642</v>
      </c>
      <c r="AB7" s="21"/>
    </row>
    <row r="8" spans="1:28" x14ac:dyDescent="0.25">
      <c r="A8" s="18" t="s">
        <v>9</v>
      </c>
      <c r="B8" s="22"/>
      <c r="C8" s="23"/>
      <c r="D8" s="23"/>
      <c r="K8" s="21" t="str">
        <f>IFERROR(VLOOKUP(Calculation!B8,Rates!A:C,3,FALSE),"")</f>
        <v/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x14ac:dyDescent="0.25">
      <c r="A9" s="18" t="s">
        <v>10</v>
      </c>
      <c r="B9" s="22"/>
      <c r="C9" s="23"/>
      <c r="D9" s="23"/>
      <c r="K9" s="21" t="str">
        <f>IFERROR(VLOOKUP(Calculation!B9,Rates!A:C,3,FALSE),"")</f>
        <v/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x14ac:dyDescent="0.25">
      <c r="B10" s="25"/>
      <c r="C10" s="26"/>
      <c r="D10" s="26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x14ac:dyDescent="0.25">
      <c r="B11" s="18" t="s">
        <v>4</v>
      </c>
      <c r="C11" s="18" t="s">
        <v>5</v>
      </c>
      <c r="D11" s="18" t="s">
        <v>6</v>
      </c>
      <c r="E11" s="18" t="s">
        <v>283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x14ac:dyDescent="0.25">
      <c r="A12" s="18" t="s">
        <v>11</v>
      </c>
      <c r="B12" s="22"/>
      <c r="C12" s="23"/>
      <c r="D12" s="23"/>
      <c r="E12" s="29"/>
      <c r="K12" s="21" t="str">
        <f>IFERROR(VLOOKUP(Calculation!B12,Rates!A:D,4,FALSE),"")</f>
        <v/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x14ac:dyDescent="0.25">
      <c r="A13" s="18" t="s">
        <v>13</v>
      </c>
      <c r="B13" s="22"/>
      <c r="C13" s="23"/>
      <c r="D13" s="23"/>
      <c r="E13" s="27"/>
      <c r="K13" s="21" t="str">
        <f>IFERROR(VLOOKUP(Calculation!B13,Rates!A:D,4,FALSE),"")</f>
        <v/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x14ac:dyDescent="0.25">
      <c r="A14" s="18" t="s">
        <v>14</v>
      </c>
      <c r="B14" s="22"/>
      <c r="C14" s="28"/>
      <c r="D14" s="28"/>
      <c r="E14" s="27"/>
      <c r="K14" s="21" t="str">
        <f>IFERROR(VLOOKUP(Calculation!B14,Rates!A:D,4,FALSE),"")</f>
        <v/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x14ac:dyDescent="0.25">
      <c r="A15" s="18" t="s">
        <v>15</v>
      </c>
      <c r="B15" s="22"/>
      <c r="C15" s="28"/>
      <c r="D15" s="28"/>
      <c r="E15" s="27"/>
      <c r="K15" s="21" t="str">
        <f>IFERROR(VLOOKUP(Calculation!B15,Rates!A:D,4,FALSE),"")</f>
        <v/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x14ac:dyDescent="0.25">
      <c r="A16" s="18" t="s">
        <v>16</v>
      </c>
      <c r="B16" s="22"/>
      <c r="C16" s="28"/>
      <c r="D16" s="28"/>
      <c r="E16" s="27"/>
      <c r="K16" s="21" t="str">
        <f>IFERROR(VLOOKUP(Calculation!B16,Rates!A:D,4,FALSE),"")</f>
        <v/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x14ac:dyDescent="0.25">
      <c r="A17" s="18" t="s">
        <v>17</v>
      </c>
      <c r="B17" s="22"/>
      <c r="C17" s="28"/>
      <c r="D17" s="28"/>
      <c r="E17" s="27"/>
      <c r="K17" s="21" t="str">
        <f>IFERROR(VLOOKUP(Calculation!B17,Rates!A:D,4,FALSE),"")</f>
        <v/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9" spans="1:28" hidden="1" x14ac:dyDescent="0.25">
      <c r="C19" s="18" t="s">
        <v>18</v>
      </c>
      <c r="D19" s="18" t="s">
        <v>19</v>
      </c>
      <c r="E19" s="18" t="s">
        <v>20</v>
      </c>
      <c r="F19" s="18" t="s">
        <v>21</v>
      </c>
      <c r="G19" s="18" t="s">
        <v>22</v>
      </c>
      <c r="H19" s="18" t="s">
        <v>23</v>
      </c>
      <c r="I19" s="18" t="s">
        <v>24</v>
      </c>
      <c r="J19" s="18" t="s">
        <v>25</v>
      </c>
      <c r="K19" s="18" t="s">
        <v>26</v>
      </c>
      <c r="L19" s="18" t="s">
        <v>27</v>
      </c>
      <c r="M19" s="18" t="s">
        <v>28</v>
      </c>
      <c r="N19" s="18" t="s">
        <v>29</v>
      </c>
    </row>
    <row r="20" spans="1:28" hidden="1" x14ac:dyDescent="0.25">
      <c r="A20" s="18" t="s">
        <v>30</v>
      </c>
      <c r="C20" s="18" t="str">
        <f>IF(AND($C7&lt;=P$7,$D7&gt;=P$7),$K7,"")</f>
        <v/>
      </c>
      <c r="D20" s="18" t="str">
        <f t="shared" ref="D20:N22" si="0">IF(AND($C7&lt;=Q$7,$D7&gt;=Q$7),$K7,"")</f>
        <v/>
      </c>
      <c r="E20" s="18" t="str">
        <f t="shared" si="0"/>
        <v/>
      </c>
      <c r="F20" s="18" t="str">
        <f t="shared" si="0"/>
        <v/>
      </c>
      <c r="G20" s="18" t="str">
        <f t="shared" si="0"/>
        <v/>
      </c>
      <c r="H20" s="18" t="str">
        <f t="shared" si="0"/>
        <v/>
      </c>
      <c r="I20" s="18" t="str">
        <f t="shared" si="0"/>
        <v/>
      </c>
      <c r="J20" s="18" t="str">
        <f t="shared" si="0"/>
        <v/>
      </c>
      <c r="K20" s="18" t="str">
        <f t="shared" si="0"/>
        <v/>
      </c>
      <c r="L20" s="18" t="str">
        <f t="shared" si="0"/>
        <v/>
      </c>
      <c r="M20" s="18" t="str">
        <f t="shared" si="0"/>
        <v/>
      </c>
      <c r="N20" s="18" t="str">
        <f t="shared" si="0"/>
        <v/>
      </c>
    </row>
    <row r="21" spans="1:28" hidden="1" x14ac:dyDescent="0.25">
      <c r="A21" s="18" t="s">
        <v>31</v>
      </c>
      <c r="C21" s="18" t="str">
        <f>IF(AND($C8&lt;=P$7,$D8&gt;=P$7),$K8,"")</f>
        <v/>
      </c>
      <c r="D21" s="18" t="str">
        <f t="shared" si="0"/>
        <v/>
      </c>
      <c r="E21" s="18" t="str">
        <f t="shared" si="0"/>
        <v/>
      </c>
      <c r="F21" s="18" t="str">
        <f t="shared" si="0"/>
        <v/>
      </c>
      <c r="G21" s="18" t="str">
        <f t="shared" si="0"/>
        <v/>
      </c>
      <c r="H21" s="18" t="str">
        <f t="shared" si="0"/>
        <v/>
      </c>
      <c r="I21" s="18" t="str">
        <f t="shared" si="0"/>
        <v/>
      </c>
      <c r="J21" s="18" t="str">
        <f t="shared" si="0"/>
        <v/>
      </c>
      <c r="K21" s="18" t="str">
        <f t="shared" si="0"/>
        <v/>
      </c>
      <c r="L21" s="18" t="str">
        <f t="shared" si="0"/>
        <v/>
      </c>
      <c r="M21" s="18" t="str">
        <f t="shared" si="0"/>
        <v/>
      </c>
      <c r="N21" s="18" t="str">
        <f t="shared" si="0"/>
        <v/>
      </c>
    </row>
    <row r="22" spans="1:28" hidden="1" x14ac:dyDescent="0.25">
      <c r="A22" s="18" t="s">
        <v>32</v>
      </c>
      <c r="C22" s="18" t="str">
        <f>IF(AND($C9&lt;=P$7,$D9&gt;=P$7),$K9,"")</f>
        <v/>
      </c>
      <c r="D22" s="18" t="str">
        <f t="shared" si="0"/>
        <v/>
      </c>
      <c r="E22" s="18" t="str">
        <f t="shared" si="0"/>
        <v/>
      </c>
      <c r="F22" s="18" t="str">
        <f t="shared" si="0"/>
        <v/>
      </c>
      <c r="G22" s="18" t="str">
        <f t="shared" si="0"/>
        <v/>
      </c>
      <c r="H22" s="18" t="str">
        <f t="shared" si="0"/>
        <v/>
      </c>
      <c r="I22" s="18" t="str">
        <f t="shared" si="0"/>
        <v/>
      </c>
      <c r="J22" s="18" t="str">
        <f t="shared" si="0"/>
        <v/>
      </c>
      <c r="K22" s="18" t="str">
        <f t="shared" si="0"/>
        <v/>
      </c>
      <c r="L22" s="18" t="str">
        <f t="shared" si="0"/>
        <v/>
      </c>
      <c r="M22" s="18" t="str">
        <f t="shared" si="0"/>
        <v/>
      </c>
      <c r="N22" s="18" t="str">
        <f t="shared" si="0"/>
        <v/>
      </c>
    </row>
    <row r="23" spans="1:28" hidden="1" x14ac:dyDescent="0.25">
      <c r="A23" s="18" t="s">
        <v>33</v>
      </c>
      <c r="C23" s="18">
        <f>SUM(C20:C22)</f>
        <v>0</v>
      </c>
      <c r="D23" s="18">
        <f t="shared" ref="D23:N23" si="1">SUM(D20:D22)</f>
        <v>0</v>
      </c>
      <c r="E23" s="18">
        <f t="shared" si="1"/>
        <v>0</v>
      </c>
      <c r="F23" s="18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18">
        <f t="shared" si="1"/>
        <v>0</v>
      </c>
      <c r="N23" s="18">
        <f t="shared" si="1"/>
        <v>0</v>
      </c>
      <c r="P23" s="18">
        <f>SUM(C23:N23)/12</f>
        <v>0</v>
      </c>
    </row>
    <row r="24" spans="1:28" hidden="1" x14ac:dyDescent="0.25"/>
    <row r="25" spans="1:28" hidden="1" x14ac:dyDescent="0.25">
      <c r="A25" s="18" t="str">
        <f>IF(E12=0,"",E12)</f>
        <v/>
      </c>
      <c r="C25" s="18" t="str">
        <f>IF(AND($C12&lt;=P$7,$D12&gt;=P$7),$K12,"")</f>
        <v/>
      </c>
      <c r="D25" s="18" t="str">
        <f t="shared" ref="D25:N30" si="2">IF(AND($C12&lt;=Q$7,$D12&gt;=Q$7),$K12,"")</f>
        <v/>
      </c>
      <c r="E25" s="18" t="str">
        <f t="shared" si="2"/>
        <v/>
      </c>
      <c r="F25" s="18" t="str">
        <f t="shared" si="2"/>
        <v/>
      </c>
      <c r="G25" s="18" t="str">
        <f t="shared" si="2"/>
        <v/>
      </c>
      <c r="H25" s="18" t="str">
        <f t="shared" si="2"/>
        <v/>
      </c>
      <c r="I25" s="18" t="str">
        <f t="shared" si="2"/>
        <v/>
      </c>
      <c r="J25" s="18" t="str">
        <f t="shared" si="2"/>
        <v/>
      </c>
      <c r="K25" s="18" t="str">
        <f t="shared" si="2"/>
        <v/>
      </c>
      <c r="L25" s="18" t="str">
        <f t="shared" si="2"/>
        <v/>
      </c>
      <c r="M25" s="18" t="str">
        <f t="shared" si="2"/>
        <v/>
      </c>
      <c r="N25" s="18" t="str">
        <f t="shared" si="2"/>
        <v/>
      </c>
    </row>
    <row r="26" spans="1:28" hidden="1" x14ac:dyDescent="0.25">
      <c r="A26" s="18" t="str">
        <f t="shared" ref="A26:A30" si="3">IF(E13=0,"",E13)</f>
        <v/>
      </c>
      <c r="C26" s="18" t="str">
        <f t="shared" ref="C26:C30" si="4">IF(AND($C13&lt;=P$7,$D13&gt;=P$7),$K13,"")</f>
        <v/>
      </c>
      <c r="D26" s="18" t="str">
        <f t="shared" si="2"/>
        <v/>
      </c>
      <c r="E26" s="18" t="str">
        <f t="shared" si="2"/>
        <v/>
      </c>
      <c r="F26" s="18" t="str">
        <f t="shared" si="2"/>
        <v/>
      </c>
      <c r="G26" s="18" t="str">
        <f t="shared" si="2"/>
        <v/>
      </c>
      <c r="H26" s="18" t="str">
        <f t="shared" si="2"/>
        <v/>
      </c>
      <c r="I26" s="18" t="str">
        <f t="shared" si="2"/>
        <v/>
      </c>
      <c r="J26" s="18" t="str">
        <f t="shared" si="2"/>
        <v/>
      </c>
      <c r="K26" s="18" t="str">
        <f t="shared" si="2"/>
        <v/>
      </c>
      <c r="L26" s="18" t="str">
        <f t="shared" si="2"/>
        <v/>
      </c>
      <c r="M26" s="18" t="str">
        <f t="shared" si="2"/>
        <v/>
      </c>
      <c r="N26" s="18" t="str">
        <f t="shared" si="2"/>
        <v/>
      </c>
    </row>
    <row r="27" spans="1:28" hidden="1" x14ac:dyDescent="0.25">
      <c r="A27" s="18" t="str">
        <f t="shared" si="3"/>
        <v/>
      </c>
      <c r="C27" s="18" t="str">
        <f t="shared" si="4"/>
        <v/>
      </c>
      <c r="D27" s="18" t="str">
        <f t="shared" si="2"/>
        <v/>
      </c>
      <c r="E27" s="18" t="str">
        <f t="shared" si="2"/>
        <v/>
      </c>
      <c r="F27" s="18" t="str">
        <f t="shared" si="2"/>
        <v/>
      </c>
      <c r="G27" s="18" t="str">
        <f t="shared" si="2"/>
        <v/>
      </c>
      <c r="H27" s="18" t="str">
        <f t="shared" si="2"/>
        <v/>
      </c>
      <c r="I27" s="18" t="str">
        <f t="shared" si="2"/>
        <v/>
      </c>
      <c r="J27" s="18" t="str">
        <f t="shared" si="2"/>
        <v/>
      </c>
      <c r="K27" s="18" t="str">
        <f t="shared" si="2"/>
        <v/>
      </c>
      <c r="L27" s="18" t="str">
        <f t="shared" si="2"/>
        <v/>
      </c>
      <c r="M27" s="18" t="str">
        <f t="shared" si="2"/>
        <v/>
      </c>
      <c r="N27" s="18" t="str">
        <f t="shared" si="2"/>
        <v/>
      </c>
    </row>
    <row r="28" spans="1:28" hidden="1" x14ac:dyDescent="0.25">
      <c r="A28" s="18" t="str">
        <f t="shared" si="3"/>
        <v/>
      </c>
      <c r="C28" s="18" t="str">
        <f t="shared" si="4"/>
        <v/>
      </c>
      <c r="D28" s="18" t="str">
        <f t="shared" si="2"/>
        <v/>
      </c>
      <c r="E28" s="18" t="str">
        <f t="shared" si="2"/>
        <v/>
      </c>
      <c r="F28" s="18" t="str">
        <f t="shared" si="2"/>
        <v/>
      </c>
      <c r="G28" s="18" t="str">
        <f t="shared" si="2"/>
        <v/>
      </c>
      <c r="H28" s="18" t="str">
        <f t="shared" si="2"/>
        <v/>
      </c>
      <c r="I28" s="18" t="str">
        <f t="shared" si="2"/>
        <v/>
      </c>
      <c r="J28" s="18" t="str">
        <f t="shared" si="2"/>
        <v/>
      </c>
      <c r="K28" s="18" t="str">
        <f t="shared" si="2"/>
        <v/>
      </c>
      <c r="L28" s="18" t="str">
        <f t="shared" si="2"/>
        <v/>
      </c>
      <c r="M28" s="18" t="str">
        <f t="shared" si="2"/>
        <v/>
      </c>
      <c r="N28" s="18" t="str">
        <f t="shared" si="2"/>
        <v/>
      </c>
    </row>
    <row r="29" spans="1:28" hidden="1" x14ac:dyDescent="0.25">
      <c r="A29" s="18" t="str">
        <f t="shared" si="3"/>
        <v/>
      </c>
      <c r="C29" s="18" t="str">
        <f t="shared" si="4"/>
        <v/>
      </c>
      <c r="D29" s="18" t="str">
        <f t="shared" si="2"/>
        <v/>
      </c>
      <c r="E29" s="18" t="str">
        <f t="shared" si="2"/>
        <v/>
      </c>
      <c r="F29" s="18" t="str">
        <f t="shared" si="2"/>
        <v/>
      </c>
      <c r="G29" s="18" t="str">
        <f t="shared" si="2"/>
        <v/>
      </c>
      <c r="H29" s="18" t="str">
        <f t="shared" si="2"/>
        <v/>
      </c>
      <c r="I29" s="18" t="str">
        <f t="shared" si="2"/>
        <v/>
      </c>
      <c r="J29" s="18" t="str">
        <f t="shared" si="2"/>
        <v/>
      </c>
      <c r="K29" s="18" t="str">
        <f t="shared" si="2"/>
        <v/>
      </c>
      <c r="L29" s="18" t="str">
        <f t="shared" si="2"/>
        <v/>
      </c>
      <c r="M29" s="18" t="str">
        <f t="shared" si="2"/>
        <v/>
      </c>
      <c r="N29" s="18" t="str">
        <f t="shared" si="2"/>
        <v/>
      </c>
    </row>
    <row r="30" spans="1:28" hidden="1" x14ac:dyDescent="0.25">
      <c r="A30" s="18" t="str">
        <f t="shared" si="3"/>
        <v/>
      </c>
      <c r="C30" s="18" t="str">
        <f t="shared" si="4"/>
        <v/>
      </c>
      <c r="D30" s="18" t="str">
        <f t="shared" si="2"/>
        <v/>
      </c>
      <c r="E30" s="18" t="str">
        <f t="shared" si="2"/>
        <v/>
      </c>
      <c r="F30" s="18" t="str">
        <f t="shared" si="2"/>
        <v/>
      </c>
      <c r="G30" s="18" t="str">
        <f t="shared" si="2"/>
        <v/>
      </c>
      <c r="H30" s="18" t="str">
        <f t="shared" si="2"/>
        <v/>
      </c>
      <c r="I30" s="18" t="str">
        <f t="shared" si="2"/>
        <v/>
      </c>
      <c r="J30" s="18" t="str">
        <f t="shared" si="2"/>
        <v/>
      </c>
      <c r="K30" s="18" t="str">
        <f t="shared" si="2"/>
        <v/>
      </c>
      <c r="L30" s="18" t="str">
        <f t="shared" si="2"/>
        <v/>
      </c>
      <c r="M30" s="18" t="str">
        <f t="shared" si="2"/>
        <v/>
      </c>
      <c r="N30" s="18" t="str">
        <f t="shared" si="2"/>
        <v/>
      </c>
    </row>
    <row r="31" spans="1:28" hidden="1" x14ac:dyDescent="0.25"/>
    <row r="32" spans="1:28" hidden="1" x14ac:dyDescent="0.25"/>
    <row r="33" spans="1:18" hidden="1" x14ac:dyDescent="0.25">
      <c r="A33" s="18" t="s">
        <v>1</v>
      </c>
      <c r="P33" s="18" t="s">
        <v>34</v>
      </c>
    </row>
    <row r="34" spans="1:18" hidden="1" x14ac:dyDescent="0.25">
      <c r="A34" s="18" t="str">
        <f t="shared" ref="A34:A39" si="5">A25</f>
        <v/>
      </c>
      <c r="C34" s="18" t="str">
        <f>IF(C25&lt;&gt;"",C$23,"")</f>
        <v/>
      </c>
      <c r="D34" s="18" t="str">
        <f t="shared" ref="D34:N34" si="6">IF(D25&lt;&gt;"",D$23,"")</f>
        <v/>
      </c>
      <c r="E34" s="18" t="str">
        <f t="shared" si="6"/>
        <v/>
      </c>
      <c r="F34" s="18" t="str">
        <f t="shared" si="6"/>
        <v/>
      </c>
      <c r="G34" s="18" t="str">
        <f t="shared" si="6"/>
        <v/>
      </c>
      <c r="H34" s="18" t="str">
        <f t="shared" si="6"/>
        <v/>
      </c>
      <c r="I34" s="18" t="str">
        <f t="shared" si="6"/>
        <v/>
      </c>
      <c r="J34" s="18" t="str">
        <f t="shared" si="6"/>
        <v/>
      </c>
      <c r="K34" s="18" t="str">
        <f t="shared" si="6"/>
        <v/>
      </c>
      <c r="L34" s="18" t="str">
        <f t="shared" si="6"/>
        <v/>
      </c>
      <c r="M34" s="18" t="str">
        <f t="shared" si="6"/>
        <v/>
      </c>
      <c r="N34" s="18" t="str">
        <f t="shared" si="6"/>
        <v/>
      </c>
      <c r="P34" s="18" t="str">
        <f>IFERROR(SUM(C34:N34)/Q34,"")</f>
        <v/>
      </c>
      <c r="Q34" s="18">
        <f t="shared" ref="Q34:Q38" si="7">COUNTIF(C34:N34,"&lt;&gt;""")-COUNTBLANK(C34:N34)</f>
        <v>0</v>
      </c>
      <c r="R34" s="18" t="str">
        <f>IFERROR(P34*A34,"")</f>
        <v/>
      </c>
    </row>
    <row r="35" spans="1:18" hidden="1" x14ac:dyDescent="0.25">
      <c r="A35" s="18" t="str">
        <f t="shared" si="5"/>
        <v/>
      </c>
      <c r="C35" s="18" t="str">
        <f t="shared" ref="C35:N39" si="8">IF(C26&lt;&gt;"",C$23,"")</f>
        <v/>
      </c>
      <c r="D35" s="18" t="str">
        <f t="shared" si="8"/>
        <v/>
      </c>
      <c r="E35" s="18" t="str">
        <f t="shared" si="8"/>
        <v/>
      </c>
      <c r="F35" s="18" t="str">
        <f t="shared" si="8"/>
        <v/>
      </c>
      <c r="G35" s="18" t="str">
        <f t="shared" si="8"/>
        <v/>
      </c>
      <c r="H35" s="18" t="str">
        <f t="shared" si="8"/>
        <v/>
      </c>
      <c r="I35" s="18" t="str">
        <f t="shared" si="8"/>
        <v/>
      </c>
      <c r="J35" s="18" t="str">
        <f t="shared" si="8"/>
        <v/>
      </c>
      <c r="K35" s="18" t="str">
        <f t="shared" si="8"/>
        <v/>
      </c>
      <c r="L35" s="18" t="str">
        <f t="shared" si="8"/>
        <v/>
      </c>
      <c r="M35" s="18" t="str">
        <f t="shared" si="8"/>
        <v/>
      </c>
      <c r="N35" s="18" t="str">
        <f t="shared" si="8"/>
        <v/>
      </c>
      <c r="P35" s="18" t="str">
        <f t="shared" ref="P35:P39" si="9">IFERROR(SUM(C35:N35)/Q35,"")</f>
        <v/>
      </c>
      <c r="Q35" s="18">
        <f t="shared" si="7"/>
        <v>0</v>
      </c>
      <c r="R35" s="18" t="str">
        <f>IFERROR(P35*A35,"")</f>
        <v/>
      </c>
    </row>
    <row r="36" spans="1:18" hidden="1" x14ac:dyDescent="0.25">
      <c r="A36" s="18" t="str">
        <f t="shared" si="5"/>
        <v/>
      </c>
      <c r="C36" s="18" t="str">
        <f t="shared" si="8"/>
        <v/>
      </c>
      <c r="D36" s="18" t="str">
        <f t="shared" si="8"/>
        <v/>
      </c>
      <c r="E36" s="18" t="str">
        <f t="shared" si="8"/>
        <v/>
      </c>
      <c r="F36" s="18" t="str">
        <f t="shared" si="8"/>
        <v/>
      </c>
      <c r="G36" s="18" t="str">
        <f t="shared" si="8"/>
        <v/>
      </c>
      <c r="H36" s="18" t="str">
        <f t="shared" si="8"/>
        <v/>
      </c>
      <c r="I36" s="18" t="str">
        <f t="shared" si="8"/>
        <v/>
      </c>
      <c r="J36" s="18" t="str">
        <f t="shared" si="8"/>
        <v/>
      </c>
      <c r="K36" s="18" t="str">
        <f t="shared" si="8"/>
        <v/>
      </c>
      <c r="L36" s="18" t="str">
        <f t="shared" si="8"/>
        <v/>
      </c>
      <c r="M36" s="18" t="str">
        <f t="shared" si="8"/>
        <v/>
      </c>
      <c r="N36" s="18" t="str">
        <f t="shared" si="8"/>
        <v/>
      </c>
      <c r="P36" s="18" t="str">
        <f t="shared" si="9"/>
        <v/>
      </c>
      <c r="Q36" s="18">
        <f>COUNTIF(C36:N36,"&lt;&gt;""")-COUNTBLANK(C36:N36)</f>
        <v>0</v>
      </c>
      <c r="R36" s="18" t="str">
        <f t="shared" ref="R36:R39" si="10">IFERROR(P36*A36,"")</f>
        <v/>
      </c>
    </row>
    <row r="37" spans="1:18" hidden="1" x14ac:dyDescent="0.25">
      <c r="A37" s="18" t="str">
        <f t="shared" si="5"/>
        <v/>
      </c>
      <c r="C37" s="18" t="str">
        <f t="shared" si="8"/>
        <v/>
      </c>
      <c r="D37" s="18" t="str">
        <f t="shared" si="8"/>
        <v/>
      </c>
      <c r="E37" s="18" t="str">
        <f t="shared" si="8"/>
        <v/>
      </c>
      <c r="F37" s="18" t="str">
        <f t="shared" si="8"/>
        <v/>
      </c>
      <c r="G37" s="18" t="str">
        <f t="shared" si="8"/>
        <v/>
      </c>
      <c r="H37" s="18" t="str">
        <f t="shared" si="8"/>
        <v/>
      </c>
      <c r="I37" s="18" t="str">
        <f t="shared" si="8"/>
        <v/>
      </c>
      <c r="J37" s="18" t="str">
        <f t="shared" si="8"/>
        <v/>
      </c>
      <c r="K37" s="18" t="str">
        <f t="shared" si="8"/>
        <v/>
      </c>
      <c r="L37" s="18" t="str">
        <f t="shared" si="8"/>
        <v/>
      </c>
      <c r="M37" s="18" t="str">
        <f t="shared" si="8"/>
        <v/>
      </c>
      <c r="N37" s="18" t="str">
        <f t="shared" si="8"/>
        <v/>
      </c>
      <c r="P37" s="18" t="str">
        <f t="shared" si="9"/>
        <v/>
      </c>
      <c r="Q37" s="18">
        <f t="shared" si="7"/>
        <v>0</v>
      </c>
      <c r="R37" s="18" t="str">
        <f t="shared" si="10"/>
        <v/>
      </c>
    </row>
    <row r="38" spans="1:18" hidden="1" x14ac:dyDescent="0.25">
      <c r="A38" s="18" t="str">
        <f t="shared" si="5"/>
        <v/>
      </c>
      <c r="C38" s="18" t="str">
        <f t="shared" si="8"/>
        <v/>
      </c>
      <c r="D38" s="18" t="str">
        <f t="shared" si="8"/>
        <v/>
      </c>
      <c r="E38" s="18" t="str">
        <f t="shared" si="8"/>
        <v/>
      </c>
      <c r="F38" s="18" t="str">
        <f t="shared" si="8"/>
        <v/>
      </c>
      <c r="G38" s="18" t="str">
        <f t="shared" si="8"/>
        <v/>
      </c>
      <c r="H38" s="18" t="str">
        <f t="shared" si="8"/>
        <v/>
      </c>
      <c r="I38" s="18" t="str">
        <f t="shared" si="8"/>
        <v/>
      </c>
      <c r="J38" s="18" t="str">
        <f t="shared" si="8"/>
        <v/>
      </c>
      <c r="K38" s="18" t="str">
        <f t="shared" si="8"/>
        <v/>
      </c>
      <c r="L38" s="18" t="str">
        <f t="shared" si="8"/>
        <v/>
      </c>
      <c r="M38" s="18" t="str">
        <f t="shared" si="8"/>
        <v/>
      </c>
      <c r="N38" s="18" t="str">
        <f t="shared" si="8"/>
        <v/>
      </c>
      <c r="P38" s="18" t="str">
        <f t="shared" si="9"/>
        <v/>
      </c>
      <c r="Q38" s="18">
        <f t="shared" si="7"/>
        <v>0</v>
      </c>
      <c r="R38" s="18" t="str">
        <f t="shared" si="10"/>
        <v/>
      </c>
    </row>
    <row r="39" spans="1:18" hidden="1" x14ac:dyDescent="0.25">
      <c r="A39" s="18" t="str">
        <f t="shared" si="5"/>
        <v/>
      </c>
      <c r="C39" s="18" t="str">
        <f t="shared" si="8"/>
        <v/>
      </c>
      <c r="D39" s="18" t="str">
        <f t="shared" si="8"/>
        <v/>
      </c>
      <c r="E39" s="18" t="str">
        <f t="shared" si="8"/>
        <v/>
      </c>
      <c r="F39" s="18" t="str">
        <f t="shared" si="8"/>
        <v/>
      </c>
      <c r="G39" s="18" t="str">
        <f t="shared" si="8"/>
        <v/>
      </c>
      <c r="H39" s="18" t="str">
        <f t="shared" si="8"/>
        <v/>
      </c>
      <c r="I39" s="18" t="str">
        <f t="shared" si="8"/>
        <v/>
      </c>
      <c r="J39" s="18" t="str">
        <f t="shared" si="8"/>
        <v/>
      </c>
      <c r="K39" s="18" t="str">
        <f t="shared" si="8"/>
        <v/>
      </c>
      <c r="L39" s="18" t="str">
        <f t="shared" si="8"/>
        <v/>
      </c>
      <c r="M39" s="18" t="str">
        <f t="shared" si="8"/>
        <v/>
      </c>
      <c r="N39" s="18" t="str">
        <f t="shared" si="8"/>
        <v/>
      </c>
      <c r="P39" s="18" t="str">
        <f t="shared" si="9"/>
        <v/>
      </c>
      <c r="Q39" s="18">
        <f>COUNTIF(C39:N39,"&lt;&gt;""")-COUNTBLANK(C39:N39)</f>
        <v>0</v>
      </c>
      <c r="R39" s="18" t="str">
        <f t="shared" si="10"/>
        <v/>
      </c>
    </row>
    <row r="40" spans="1:18" hidden="1" x14ac:dyDescent="0.25"/>
    <row r="41" spans="1:18" hidden="1" x14ac:dyDescent="0.25">
      <c r="A41" s="18" t="s">
        <v>2</v>
      </c>
    </row>
    <row r="42" spans="1:18" hidden="1" x14ac:dyDescent="0.25">
      <c r="A42" s="18" t="str">
        <f>A34</f>
        <v/>
      </c>
      <c r="C42" s="18" t="str">
        <f>IFERROR(IF(C25&gt;C$23,C25-C$23,""),"")</f>
        <v/>
      </c>
      <c r="D42" s="18" t="str">
        <f t="shared" ref="D42:N43" si="11">IFERROR(IF(D25&gt;D$23,D25-D$23,""),"")</f>
        <v/>
      </c>
      <c r="E42" s="18" t="str">
        <f t="shared" si="11"/>
        <v/>
      </c>
      <c r="F42" s="18" t="str">
        <f t="shared" si="11"/>
        <v/>
      </c>
      <c r="G42" s="18" t="str">
        <f t="shared" si="11"/>
        <v/>
      </c>
      <c r="H42" s="18" t="str">
        <f t="shared" si="11"/>
        <v/>
      </c>
      <c r="I42" s="18" t="str">
        <f t="shared" si="11"/>
        <v/>
      </c>
      <c r="J42" s="18" t="str">
        <f t="shared" si="11"/>
        <v/>
      </c>
      <c r="K42" s="18" t="str">
        <f t="shared" si="11"/>
        <v/>
      </c>
      <c r="L42" s="18" t="str">
        <f t="shared" si="11"/>
        <v/>
      </c>
      <c r="M42" s="18" t="str">
        <f t="shared" si="11"/>
        <v/>
      </c>
      <c r="N42" s="18" t="str">
        <f t="shared" si="11"/>
        <v/>
      </c>
      <c r="P42" s="18" t="str">
        <f>IFERROR(SUM(B42:N42)/Q34,"")</f>
        <v/>
      </c>
      <c r="R42" s="18">
        <f>IFERROR(P42*A42,0)</f>
        <v>0</v>
      </c>
    </row>
    <row r="43" spans="1:18" hidden="1" x14ac:dyDescent="0.25">
      <c r="A43" s="18" t="str">
        <f t="shared" ref="A43:A47" si="12">A35</f>
        <v/>
      </c>
      <c r="C43" s="18" t="str">
        <f>IFERROR(IF(C26&gt;C$23,C26-C$23,""),"")</f>
        <v/>
      </c>
      <c r="D43" s="18" t="str">
        <f t="shared" si="11"/>
        <v/>
      </c>
      <c r="E43" s="18" t="str">
        <f t="shared" si="11"/>
        <v/>
      </c>
      <c r="F43" s="18" t="str">
        <f t="shared" si="11"/>
        <v/>
      </c>
      <c r="G43" s="18" t="str">
        <f t="shared" si="11"/>
        <v/>
      </c>
      <c r="H43" s="18" t="str">
        <f t="shared" si="11"/>
        <v/>
      </c>
      <c r="I43" s="18" t="str">
        <f t="shared" si="11"/>
        <v/>
      </c>
      <c r="J43" s="18" t="str">
        <f t="shared" si="11"/>
        <v/>
      </c>
      <c r="K43" s="18" t="str">
        <f t="shared" si="11"/>
        <v/>
      </c>
      <c r="L43" s="18" t="str">
        <f t="shared" si="11"/>
        <v/>
      </c>
      <c r="M43" s="18" t="str">
        <f t="shared" si="11"/>
        <v/>
      </c>
      <c r="N43" s="18" t="str">
        <f t="shared" si="11"/>
        <v/>
      </c>
      <c r="P43" s="18" t="str">
        <f t="shared" ref="P43:P47" si="13">IFERROR(SUM(B43:N43)/Q35,"")</f>
        <v/>
      </c>
      <c r="R43" s="18">
        <f t="shared" ref="R43:R48" si="14">IFERROR(P43*A43,0)</f>
        <v>0</v>
      </c>
    </row>
    <row r="44" spans="1:18" hidden="1" x14ac:dyDescent="0.25">
      <c r="A44" s="18" t="str">
        <f t="shared" si="12"/>
        <v/>
      </c>
      <c r="C44" s="18" t="str">
        <f t="shared" ref="C44:N47" si="15">IFERROR(IF(C27&gt;C$23,C27-C$23,""),"")</f>
        <v/>
      </c>
      <c r="D44" s="18" t="str">
        <f t="shared" si="15"/>
        <v/>
      </c>
      <c r="E44" s="18" t="str">
        <f t="shared" si="15"/>
        <v/>
      </c>
      <c r="F44" s="18" t="str">
        <f t="shared" si="15"/>
        <v/>
      </c>
      <c r="G44" s="18" t="str">
        <f t="shared" si="15"/>
        <v/>
      </c>
      <c r="H44" s="18" t="str">
        <f t="shared" si="15"/>
        <v/>
      </c>
      <c r="I44" s="18" t="str">
        <f t="shared" si="15"/>
        <v/>
      </c>
      <c r="J44" s="18" t="str">
        <f t="shared" si="15"/>
        <v/>
      </c>
      <c r="K44" s="18" t="str">
        <f t="shared" si="15"/>
        <v/>
      </c>
      <c r="L44" s="18" t="str">
        <f t="shared" si="15"/>
        <v/>
      </c>
      <c r="M44" s="18" t="str">
        <f t="shared" si="15"/>
        <v/>
      </c>
      <c r="N44" s="18" t="str">
        <f t="shared" si="15"/>
        <v/>
      </c>
      <c r="P44" s="18" t="str">
        <f t="shared" si="13"/>
        <v/>
      </c>
      <c r="R44" s="18">
        <f t="shared" si="14"/>
        <v>0</v>
      </c>
    </row>
    <row r="45" spans="1:18" x14ac:dyDescent="0.25">
      <c r="A45" s="18" t="str">
        <f t="shared" si="12"/>
        <v/>
      </c>
      <c r="C45" s="18" t="str">
        <f t="shared" si="15"/>
        <v/>
      </c>
      <c r="D45" s="18" t="str">
        <f t="shared" si="15"/>
        <v/>
      </c>
      <c r="E45" s="18" t="str">
        <f t="shared" si="15"/>
        <v/>
      </c>
      <c r="F45" s="18" t="str">
        <f t="shared" si="15"/>
        <v/>
      </c>
      <c r="G45" s="18" t="str">
        <f t="shared" si="15"/>
        <v/>
      </c>
      <c r="H45" s="18" t="str">
        <f t="shared" si="15"/>
        <v/>
      </c>
      <c r="I45" s="18" t="str">
        <f t="shared" si="15"/>
        <v/>
      </c>
      <c r="J45" s="18" t="str">
        <f t="shared" si="15"/>
        <v/>
      </c>
      <c r="K45" s="18" t="str">
        <f t="shared" si="15"/>
        <v/>
      </c>
      <c r="L45" s="18" t="str">
        <f t="shared" si="15"/>
        <v/>
      </c>
      <c r="M45" s="18" t="str">
        <f t="shared" si="15"/>
        <v/>
      </c>
      <c r="N45" s="18" t="str">
        <f t="shared" si="15"/>
        <v/>
      </c>
      <c r="P45" s="18" t="str">
        <f t="shared" si="13"/>
        <v/>
      </c>
      <c r="R45" s="18">
        <f t="shared" si="14"/>
        <v>0</v>
      </c>
    </row>
    <row r="46" spans="1:18" x14ac:dyDescent="0.25">
      <c r="A46" s="18" t="str">
        <f t="shared" si="12"/>
        <v/>
      </c>
      <c r="C46" s="18" t="str">
        <f t="shared" si="15"/>
        <v/>
      </c>
      <c r="D46" s="18" t="str">
        <f t="shared" si="15"/>
        <v/>
      </c>
      <c r="E46" s="18" t="str">
        <f t="shared" si="15"/>
        <v/>
      </c>
      <c r="F46" s="18" t="str">
        <f t="shared" si="15"/>
        <v/>
      </c>
      <c r="G46" s="18" t="str">
        <f t="shared" si="15"/>
        <v/>
      </c>
      <c r="H46" s="18" t="str">
        <f t="shared" si="15"/>
        <v/>
      </c>
      <c r="I46" s="18" t="str">
        <f t="shared" si="15"/>
        <v/>
      </c>
      <c r="J46" s="18" t="str">
        <f t="shared" si="15"/>
        <v/>
      </c>
      <c r="K46" s="18" t="str">
        <f t="shared" si="15"/>
        <v/>
      </c>
      <c r="L46" s="18" t="str">
        <f t="shared" si="15"/>
        <v/>
      </c>
      <c r="M46" s="18" t="str">
        <f t="shared" si="15"/>
        <v/>
      </c>
      <c r="N46" s="18" t="str">
        <f t="shared" si="15"/>
        <v/>
      </c>
      <c r="P46" s="18" t="str">
        <f t="shared" si="13"/>
        <v/>
      </c>
      <c r="R46" s="18">
        <f t="shared" si="14"/>
        <v>0</v>
      </c>
    </row>
    <row r="47" spans="1:18" x14ac:dyDescent="0.25">
      <c r="A47" s="18" t="str">
        <f t="shared" si="12"/>
        <v/>
      </c>
      <c r="C47" s="18" t="str">
        <f t="shared" si="15"/>
        <v/>
      </c>
      <c r="D47" s="18" t="str">
        <f t="shared" si="15"/>
        <v/>
      </c>
      <c r="E47" s="18" t="str">
        <f t="shared" si="15"/>
        <v/>
      </c>
      <c r="F47" s="18" t="str">
        <f t="shared" si="15"/>
        <v/>
      </c>
      <c r="G47" s="18" t="str">
        <f t="shared" si="15"/>
        <v/>
      </c>
      <c r="H47" s="18" t="str">
        <f t="shared" si="15"/>
        <v/>
      </c>
      <c r="I47" s="18" t="str">
        <f t="shared" si="15"/>
        <v/>
      </c>
      <c r="J47" s="18" t="str">
        <f t="shared" si="15"/>
        <v/>
      </c>
      <c r="K47" s="18" t="str">
        <f t="shared" si="15"/>
        <v/>
      </c>
      <c r="L47" s="18" t="str">
        <f t="shared" si="15"/>
        <v/>
      </c>
      <c r="M47" s="18" t="str">
        <f t="shared" si="15"/>
        <v/>
      </c>
      <c r="N47" s="18" t="str">
        <f t="shared" si="15"/>
        <v/>
      </c>
      <c r="P47" s="18" t="str">
        <f t="shared" si="13"/>
        <v/>
      </c>
      <c r="R47" s="18">
        <f t="shared" si="14"/>
        <v>0</v>
      </c>
    </row>
    <row r="48" spans="1:18" x14ac:dyDescent="0.25">
      <c r="R48" s="18">
        <f t="shared" si="14"/>
        <v>0</v>
      </c>
    </row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2AA7-428A-4495-8EC1-44986D410378}">
  <dimension ref="A1:D153"/>
  <sheetViews>
    <sheetView topLeftCell="A124" workbookViewId="0">
      <selection activeCell="G5" sqref="G5"/>
    </sheetView>
  </sheetViews>
  <sheetFormatPr defaultRowHeight="15" x14ac:dyDescent="0.25"/>
  <cols>
    <col min="2" max="2" width="47" customWidth="1"/>
  </cols>
  <sheetData>
    <row r="1" spans="1:4" ht="24.75" x14ac:dyDescent="0.25">
      <c r="A1" s="2" t="s">
        <v>35</v>
      </c>
      <c r="B1" s="3" t="s">
        <v>36</v>
      </c>
    </row>
    <row r="2" spans="1:4" x14ac:dyDescent="0.25">
      <c r="A2" s="4" t="s">
        <v>37</v>
      </c>
      <c r="B2" s="4" t="s">
        <v>38</v>
      </c>
      <c r="D2" s="5"/>
    </row>
    <row r="3" spans="1:4" x14ac:dyDescent="0.25">
      <c r="A3" s="6" t="s">
        <v>39</v>
      </c>
      <c r="B3" s="6" t="s">
        <v>40</v>
      </c>
      <c r="C3" s="1">
        <v>1.7000000000000001E-2</v>
      </c>
      <c r="D3" s="5">
        <v>0.01</v>
      </c>
    </row>
    <row r="4" spans="1:4" x14ac:dyDescent="0.25">
      <c r="A4" s="6" t="s">
        <v>41</v>
      </c>
      <c r="B4" s="6" t="s">
        <v>42</v>
      </c>
      <c r="C4" s="1">
        <v>1.7000000000000001E-2</v>
      </c>
      <c r="D4" s="5">
        <v>0.01</v>
      </c>
    </row>
    <row r="5" spans="1:4" x14ac:dyDescent="0.25">
      <c r="A5" s="6" t="s">
        <v>43</v>
      </c>
      <c r="B5" s="6" t="s">
        <v>44</v>
      </c>
      <c r="C5" s="1">
        <v>1.7000000000000001E-2</v>
      </c>
      <c r="D5" s="5">
        <v>0.01</v>
      </c>
    </row>
    <row r="6" spans="1:4" x14ac:dyDescent="0.25">
      <c r="A6" s="6" t="s">
        <v>45</v>
      </c>
      <c r="B6" s="6" t="s">
        <v>46</v>
      </c>
      <c r="C6" s="1">
        <v>1.7000000000000001E-2</v>
      </c>
      <c r="D6" s="5">
        <v>0</v>
      </c>
    </row>
    <row r="7" spans="1:4" x14ac:dyDescent="0.25">
      <c r="A7" s="6" t="s">
        <v>47</v>
      </c>
      <c r="B7" s="6" t="s">
        <v>48</v>
      </c>
      <c r="C7" s="1">
        <v>1.7000000000000001E-2</v>
      </c>
      <c r="D7" s="5">
        <v>0.01</v>
      </c>
    </row>
    <row r="8" spans="1:4" x14ac:dyDescent="0.25">
      <c r="A8" s="6" t="s">
        <v>49</v>
      </c>
      <c r="B8" s="6" t="s">
        <v>50</v>
      </c>
      <c r="C8" s="1">
        <v>1.7000000000000001E-2</v>
      </c>
      <c r="D8" s="5">
        <v>0.01</v>
      </c>
    </row>
    <row r="9" spans="1:4" x14ac:dyDescent="0.25">
      <c r="A9" s="4"/>
      <c r="B9" s="4"/>
      <c r="D9" s="5"/>
    </row>
    <row r="10" spans="1:4" x14ac:dyDescent="0.25">
      <c r="A10" s="4" t="s">
        <v>51</v>
      </c>
      <c r="B10" s="7" t="s">
        <v>52</v>
      </c>
    </row>
    <row r="11" spans="1:4" x14ac:dyDescent="0.25">
      <c r="A11" s="6" t="s">
        <v>53</v>
      </c>
      <c r="B11" s="6" t="s">
        <v>54</v>
      </c>
      <c r="C11" s="8">
        <v>1.4999999999999999E-2</v>
      </c>
      <c r="D11" s="8">
        <v>0.01</v>
      </c>
    </row>
    <row r="12" spans="1:4" x14ac:dyDescent="0.25">
      <c r="A12" s="6" t="s">
        <v>55</v>
      </c>
      <c r="B12" s="6" t="s">
        <v>56</v>
      </c>
      <c r="C12" s="8">
        <v>1.4999999999999999E-2</v>
      </c>
      <c r="D12" s="8">
        <v>0.01</v>
      </c>
    </row>
    <row r="13" spans="1:4" x14ac:dyDescent="0.25">
      <c r="A13" s="6" t="s">
        <v>57</v>
      </c>
      <c r="B13" s="6" t="s">
        <v>58</v>
      </c>
      <c r="C13" s="8">
        <v>1.4999999999999999E-2</v>
      </c>
      <c r="D13" s="8">
        <v>0.01</v>
      </c>
    </row>
    <row r="14" spans="1:4" x14ac:dyDescent="0.25">
      <c r="A14" s="6" t="s">
        <v>59</v>
      </c>
      <c r="B14" s="9" t="s">
        <v>60</v>
      </c>
      <c r="C14" s="8">
        <v>1.4999999999999999E-2</v>
      </c>
      <c r="D14" s="8">
        <v>0.01</v>
      </c>
    </row>
    <row r="15" spans="1:4" x14ac:dyDescent="0.25">
      <c r="A15" s="6" t="s">
        <v>61</v>
      </c>
      <c r="B15" s="6" t="s">
        <v>62</v>
      </c>
      <c r="C15" s="8">
        <v>1.4999999999999999E-2</v>
      </c>
      <c r="D15" s="8">
        <v>0.01</v>
      </c>
    </row>
    <row r="16" spans="1:4" x14ac:dyDescent="0.25">
      <c r="A16" s="6" t="s">
        <v>63</v>
      </c>
      <c r="B16" s="6" t="s">
        <v>64</v>
      </c>
      <c r="C16" s="8">
        <v>1.4999999999999999E-2</v>
      </c>
      <c r="D16" s="8">
        <v>0.01</v>
      </c>
    </row>
    <row r="17" spans="1:4" x14ac:dyDescent="0.25">
      <c r="A17" s="6" t="s">
        <v>65</v>
      </c>
      <c r="B17" s="6" t="s">
        <v>66</v>
      </c>
      <c r="C17" s="8">
        <v>1.4999999999999999E-2</v>
      </c>
      <c r="D17" s="8">
        <v>0.01</v>
      </c>
    </row>
    <row r="18" spans="1:4" x14ac:dyDescent="0.25">
      <c r="A18" s="6" t="s">
        <v>67</v>
      </c>
      <c r="B18" s="6" t="s">
        <v>68</v>
      </c>
      <c r="C18" s="8">
        <v>1.4999999999999999E-2</v>
      </c>
      <c r="D18" s="8">
        <v>0.01</v>
      </c>
    </row>
    <row r="19" spans="1:4" x14ac:dyDescent="0.25">
      <c r="A19" s="6" t="s">
        <v>69</v>
      </c>
      <c r="B19" s="6" t="s">
        <v>70</v>
      </c>
      <c r="C19" s="8">
        <v>1.4999999999999999E-2</v>
      </c>
      <c r="D19" s="8">
        <v>0.01</v>
      </c>
    </row>
    <row r="20" spans="1:4" x14ac:dyDescent="0.25">
      <c r="A20" s="6" t="s">
        <v>71</v>
      </c>
      <c r="B20" s="6" t="s">
        <v>72</v>
      </c>
      <c r="C20" s="8">
        <v>1.4999999999999999E-2</v>
      </c>
      <c r="D20" s="8">
        <v>0.01</v>
      </c>
    </row>
    <row r="21" spans="1:4" x14ac:dyDescent="0.25">
      <c r="A21" s="6" t="s">
        <v>73</v>
      </c>
      <c r="B21" s="6" t="s">
        <v>74</v>
      </c>
      <c r="C21" s="8">
        <v>1.4999999999999999E-2</v>
      </c>
      <c r="D21" s="8">
        <v>0.01</v>
      </c>
    </row>
    <row r="22" spans="1:4" x14ac:dyDescent="0.25">
      <c r="A22" s="6"/>
      <c r="B22" s="6"/>
    </row>
    <row r="23" spans="1:4" x14ac:dyDescent="0.25">
      <c r="A23" s="4" t="s">
        <v>75</v>
      </c>
      <c r="B23" s="4" t="s">
        <v>76</v>
      </c>
    </row>
    <row r="24" spans="1:4" x14ac:dyDescent="0.25">
      <c r="A24" s="6" t="s">
        <v>77</v>
      </c>
      <c r="B24" s="6" t="s">
        <v>78</v>
      </c>
      <c r="C24" s="8">
        <v>1.4999999999999999E-2</v>
      </c>
      <c r="D24" s="8">
        <v>5.0000000000000001E-3</v>
      </c>
    </row>
    <row r="25" spans="1:4" x14ac:dyDescent="0.25">
      <c r="A25" s="6" t="s">
        <v>79</v>
      </c>
      <c r="B25" s="6" t="s">
        <v>80</v>
      </c>
      <c r="C25" s="8">
        <v>1.4999999999999999E-2</v>
      </c>
      <c r="D25" s="8">
        <v>0.01</v>
      </c>
    </row>
    <row r="26" spans="1:4" x14ac:dyDescent="0.25">
      <c r="A26" s="6" t="s">
        <v>81</v>
      </c>
      <c r="B26" s="6" t="s">
        <v>82</v>
      </c>
      <c r="C26" s="8">
        <v>1.4999999999999999E-2</v>
      </c>
      <c r="D26" s="8">
        <v>0.01</v>
      </c>
    </row>
    <row r="27" spans="1:4" x14ac:dyDescent="0.25">
      <c r="A27" s="6" t="s">
        <v>83</v>
      </c>
      <c r="B27" s="6" t="s">
        <v>84</v>
      </c>
      <c r="C27" s="8">
        <v>1.4999999999999999E-2</v>
      </c>
      <c r="D27" s="8">
        <v>0.01</v>
      </c>
    </row>
    <row r="28" spans="1:4" x14ac:dyDescent="0.25">
      <c r="A28" s="6"/>
      <c r="B28" s="6"/>
    </row>
    <row r="29" spans="1:4" x14ac:dyDescent="0.25">
      <c r="A29" s="4" t="s">
        <v>85</v>
      </c>
      <c r="B29" s="4" t="s">
        <v>86</v>
      </c>
      <c r="C29" s="8"/>
    </row>
    <row r="30" spans="1:4" x14ac:dyDescent="0.25">
      <c r="A30" s="6" t="s">
        <v>87</v>
      </c>
      <c r="B30" s="6" t="s">
        <v>88</v>
      </c>
      <c r="C30" s="8">
        <v>1.7000000000000001E-2</v>
      </c>
      <c r="D30" s="8">
        <v>0.01</v>
      </c>
    </row>
    <row r="31" spans="1:4" x14ac:dyDescent="0.25">
      <c r="A31" s="6" t="s">
        <v>8</v>
      </c>
      <c r="B31" s="6" t="s">
        <v>89</v>
      </c>
      <c r="C31" s="8">
        <v>1.7000000000000001E-2</v>
      </c>
      <c r="D31" s="8">
        <v>0.01</v>
      </c>
    </row>
    <row r="32" spans="1:4" x14ac:dyDescent="0.25">
      <c r="A32" s="6" t="s">
        <v>90</v>
      </c>
      <c r="B32" s="6" t="s">
        <v>91</v>
      </c>
      <c r="C32" s="8">
        <v>1.7000000000000001E-2</v>
      </c>
      <c r="D32" s="8">
        <v>0.01</v>
      </c>
    </row>
    <row r="33" spans="1:4" x14ac:dyDescent="0.25">
      <c r="A33" s="6" t="s">
        <v>92</v>
      </c>
      <c r="B33" s="6" t="s">
        <v>93</v>
      </c>
      <c r="C33" s="8">
        <v>1.7000000000000001E-2</v>
      </c>
      <c r="D33" s="8">
        <v>0.01</v>
      </c>
    </row>
    <row r="34" spans="1:4" x14ac:dyDescent="0.25">
      <c r="A34" s="6" t="s">
        <v>12</v>
      </c>
      <c r="B34" s="6" t="s">
        <v>94</v>
      </c>
      <c r="C34" s="8">
        <v>1.7000000000000001E-2</v>
      </c>
      <c r="D34" s="8">
        <v>0.01</v>
      </c>
    </row>
    <row r="35" spans="1:4" x14ac:dyDescent="0.25">
      <c r="A35" s="6" t="s">
        <v>95</v>
      </c>
      <c r="B35" s="6" t="s">
        <v>96</v>
      </c>
      <c r="C35" s="8">
        <v>1.7000000000000001E-2</v>
      </c>
      <c r="D35" s="8">
        <v>0.01</v>
      </c>
    </row>
    <row r="36" spans="1:4" x14ac:dyDescent="0.25">
      <c r="A36" s="6" t="s">
        <v>97</v>
      </c>
      <c r="B36" s="6" t="s">
        <v>98</v>
      </c>
      <c r="C36" s="8">
        <v>1.7000000000000001E-2</v>
      </c>
      <c r="D36" s="8">
        <v>0.01</v>
      </c>
    </row>
    <row r="37" spans="1:4" x14ac:dyDescent="0.25">
      <c r="A37" s="6"/>
      <c r="B37" s="6"/>
    </row>
    <row r="38" spans="1:4" x14ac:dyDescent="0.25">
      <c r="A38" s="4" t="s">
        <v>99</v>
      </c>
      <c r="B38" s="4" t="s">
        <v>100</v>
      </c>
      <c r="C38" s="8"/>
    </row>
    <row r="39" spans="1:4" x14ac:dyDescent="0.25">
      <c r="A39" s="6" t="s">
        <v>101</v>
      </c>
      <c r="B39" s="6" t="s">
        <v>102</v>
      </c>
      <c r="C39" s="8">
        <v>1.6E-2</v>
      </c>
      <c r="D39" s="8">
        <v>0.01</v>
      </c>
    </row>
    <row r="40" spans="1:4" x14ac:dyDescent="0.25">
      <c r="A40" s="6" t="s">
        <v>103</v>
      </c>
      <c r="B40" s="6" t="s">
        <v>104</v>
      </c>
      <c r="C40" s="8">
        <v>1.6E-2</v>
      </c>
      <c r="D40" s="8">
        <v>0.01</v>
      </c>
    </row>
    <row r="41" spans="1:4" x14ac:dyDescent="0.25">
      <c r="A41" s="6" t="s">
        <v>105</v>
      </c>
      <c r="B41" s="6" t="s">
        <v>106</v>
      </c>
      <c r="C41" s="8">
        <v>1.6E-2</v>
      </c>
      <c r="D41" s="8">
        <v>0.01</v>
      </c>
    </row>
    <row r="42" spans="1:4" x14ac:dyDescent="0.25">
      <c r="A42" s="6" t="s">
        <v>107</v>
      </c>
      <c r="B42" s="6" t="s">
        <v>108</v>
      </c>
      <c r="C42" s="8">
        <v>1.6E-2</v>
      </c>
      <c r="D42" s="8">
        <v>0.01</v>
      </c>
    </row>
    <row r="43" spans="1:4" x14ac:dyDescent="0.25">
      <c r="A43" s="6" t="s">
        <v>109</v>
      </c>
      <c r="B43" s="6" t="s">
        <v>110</v>
      </c>
      <c r="C43" s="8">
        <v>1.6E-2</v>
      </c>
      <c r="D43" s="8">
        <v>0.01</v>
      </c>
    </row>
    <row r="44" spans="1:4" x14ac:dyDescent="0.25">
      <c r="A44" s="6" t="s">
        <v>111</v>
      </c>
      <c r="B44" s="6" t="s">
        <v>112</v>
      </c>
      <c r="C44" s="8">
        <v>1.6E-2</v>
      </c>
      <c r="D44" s="8">
        <v>0.01</v>
      </c>
    </row>
    <row r="45" spans="1:4" x14ac:dyDescent="0.25">
      <c r="A45" s="6"/>
      <c r="B45" s="6"/>
    </row>
    <row r="46" spans="1:4" x14ac:dyDescent="0.25">
      <c r="A46" s="4" t="s">
        <v>113</v>
      </c>
      <c r="B46" s="4" t="s">
        <v>114</v>
      </c>
      <c r="C46" s="8"/>
    </row>
    <row r="47" spans="1:4" x14ac:dyDescent="0.25">
      <c r="A47" s="6" t="s">
        <v>115</v>
      </c>
      <c r="B47" s="6" t="s">
        <v>116</v>
      </c>
      <c r="C47" s="8">
        <v>1.6E-2</v>
      </c>
      <c r="D47" s="8">
        <v>0.01</v>
      </c>
    </row>
    <row r="48" spans="1:4" x14ac:dyDescent="0.25">
      <c r="A48" s="6" t="s">
        <v>117</v>
      </c>
      <c r="B48" s="6" t="s">
        <v>118</v>
      </c>
      <c r="C48" s="8">
        <v>1.6E-2</v>
      </c>
      <c r="D48" s="8">
        <v>0.01</v>
      </c>
    </row>
    <row r="49" spans="1:4" x14ac:dyDescent="0.25">
      <c r="A49" s="6" t="s">
        <v>119</v>
      </c>
      <c r="B49" s="6" t="s">
        <v>120</v>
      </c>
      <c r="C49" s="8">
        <v>1.6E-2</v>
      </c>
      <c r="D49" s="8">
        <v>0.01</v>
      </c>
    </row>
    <row r="50" spans="1:4" x14ac:dyDescent="0.25">
      <c r="A50" s="6" t="s">
        <v>121</v>
      </c>
      <c r="B50" s="6" t="s">
        <v>122</v>
      </c>
      <c r="C50" s="8">
        <v>1.6E-2</v>
      </c>
      <c r="D50" s="8">
        <v>0.01</v>
      </c>
    </row>
    <row r="51" spans="1:4" x14ac:dyDescent="0.25">
      <c r="A51" s="6" t="s">
        <v>123</v>
      </c>
      <c r="B51" s="6" t="s">
        <v>124</v>
      </c>
      <c r="C51" s="8">
        <v>1.6E-2</v>
      </c>
      <c r="D51" s="8">
        <v>0.01</v>
      </c>
    </row>
    <row r="52" spans="1:4" x14ac:dyDescent="0.25">
      <c r="A52" s="6" t="s">
        <v>125</v>
      </c>
      <c r="B52" s="6" t="s">
        <v>126</v>
      </c>
      <c r="C52" s="8">
        <v>1.6E-2</v>
      </c>
      <c r="D52" s="8">
        <v>0.01</v>
      </c>
    </row>
    <row r="53" spans="1:4" x14ac:dyDescent="0.25">
      <c r="A53" s="6"/>
      <c r="B53" s="6"/>
    </row>
    <row r="54" spans="1:4" x14ac:dyDescent="0.25">
      <c r="A54" s="4" t="s">
        <v>127</v>
      </c>
      <c r="B54" s="4" t="s">
        <v>128</v>
      </c>
      <c r="C54" s="8"/>
    </row>
    <row r="55" spans="1:4" x14ac:dyDescent="0.25">
      <c r="A55" s="6" t="s">
        <v>129</v>
      </c>
      <c r="B55" s="6" t="s">
        <v>130</v>
      </c>
      <c r="C55" s="8">
        <v>0.01</v>
      </c>
      <c r="D55" s="8">
        <v>0.01</v>
      </c>
    </row>
    <row r="56" spans="1:4" x14ac:dyDescent="0.25">
      <c r="A56" s="6" t="s">
        <v>131</v>
      </c>
      <c r="B56" s="6" t="s">
        <v>132</v>
      </c>
      <c r="C56" s="8">
        <v>0.01</v>
      </c>
      <c r="D56" s="8">
        <v>0.01</v>
      </c>
    </row>
    <row r="57" spans="1:4" x14ac:dyDescent="0.25">
      <c r="A57" s="6" t="s">
        <v>133</v>
      </c>
      <c r="B57" s="6" t="s">
        <v>134</v>
      </c>
      <c r="C57" s="8">
        <v>0.01</v>
      </c>
      <c r="D57" s="8">
        <v>0.01</v>
      </c>
    </row>
    <row r="58" spans="1:4" x14ac:dyDescent="0.25">
      <c r="A58" s="6"/>
      <c r="B58" s="6"/>
    </row>
    <row r="59" spans="1:4" x14ac:dyDescent="0.25">
      <c r="A59" s="4" t="s">
        <v>135</v>
      </c>
      <c r="B59" s="4" t="s">
        <v>136</v>
      </c>
      <c r="C59" s="8"/>
    </row>
    <row r="60" spans="1:4" x14ac:dyDescent="0.25">
      <c r="A60" s="6" t="s">
        <v>137</v>
      </c>
      <c r="B60" s="6" t="s">
        <v>138</v>
      </c>
      <c r="C60" s="8">
        <v>0.01</v>
      </c>
      <c r="D60" s="8">
        <v>0.01</v>
      </c>
    </row>
    <row r="61" spans="1:4" x14ac:dyDescent="0.25">
      <c r="A61" s="6" t="s">
        <v>139</v>
      </c>
      <c r="B61" s="9" t="s">
        <v>140</v>
      </c>
      <c r="C61" s="8">
        <v>0.01</v>
      </c>
      <c r="D61" s="8">
        <v>0.01</v>
      </c>
    </row>
    <row r="62" spans="1:4" x14ac:dyDescent="0.25">
      <c r="A62" s="6" t="s">
        <v>141</v>
      </c>
      <c r="B62" s="6" t="s">
        <v>142</v>
      </c>
      <c r="C62" s="8">
        <v>0.01</v>
      </c>
      <c r="D62" s="8">
        <v>0.01</v>
      </c>
    </row>
    <row r="63" spans="1:4" x14ac:dyDescent="0.25">
      <c r="A63" s="6" t="s">
        <v>143</v>
      </c>
      <c r="B63" s="6" t="s">
        <v>144</v>
      </c>
      <c r="C63" s="8">
        <v>0.01</v>
      </c>
      <c r="D63" s="8">
        <v>0.01</v>
      </c>
    </row>
    <row r="64" spans="1:4" x14ac:dyDescent="0.25">
      <c r="A64" s="6" t="s">
        <v>145</v>
      </c>
      <c r="B64" s="6" t="s">
        <v>146</v>
      </c>
      <c r="C64" s="8">
        <v>0.01</v>
      </c>
      <c r="D64" s="8">
        <v>0.01</v>
      </c>
    </row>
    <row r="65" spans="1:4" x14ac:dyDescent="0.25">
      <c r="A65" s="6" t="s">
        <v>147</v>
      </c>
      <c r="B65" s="6" t="s">
        <v>148</v>
      </c>
      <c r="C65" s="8">
        <v>0.01</v>
      </c>
      <c r="D65" s="8">
        <v>0.01</v>
      </c>
    </row>
    <row r="66" spans="1:4" x14ac:dyDescent="0.25">
      <c r="A66" s="9"/>
      <c r="B66" s="9"/>
    </row>
    <row r="67" spans="1:4" x14ac:dyDescent="0.25">
      <c r="A67" s="4" t="s">
        <v>149</v>
      </c>
      <c r="B67" s="4" t="s">
        <v>150</v>
      </c>
      <c r="C67" s="8"/>
    </row>
    <row r="68" spans="1:4" x14ac:dyDescent="0.25">
      <c r="A68" s="6" t="s">
        <v>151</v>
      </c>
      <c r="B68" s="6" t="s">
        <v>152</v>
      </c>
      <c r="C68" s="8">
        <v>1.4E-2</v>
      </c>
      <c r="D68" s="8">
        <v>0.01</v>
      </c>
    </row>
    <row r="69" spans="1:4" x14ac:dyDescent="0.25">
      <c r="A69" s="6" t="s">
        <v>153</v>
      </c>
      <c r="B69" s="6" t="s">
        <v>154</v>
      </c>
      <c r="C69" s="8">
        <v>1.4E-2</v>
      </c>
      <c r="D69" s="8">
        <v>0.01</v>
      </c>
    </row>
    <row r="70" spans="1:4" x14ac:dyDescent="0.25">
      <c r="A70" s="6" t="s">
        <v>155</v>
      </c>
      <c r="B70" s="6" t="s">
        <v>156</v>
      </c>
      <c r="C70" s="8">
        <v>1.4E-2</v>
      </c>
      <c r="D70" s="8">
        <v>0.01</v>
      </c>
    </row>
    <row r="71" spans="1:4" x14ac:dyDescent="0.25">
      <c r="A71" s="9"/>
      <c r="B71" s="9"/>
    </row>
    <row r="72" spans="1:4" x14ac:dyDescent="0.25">
      <c r="A72" s="4" t="s">
        <v>157</v>
      </c>
      <c r="B72" s="4" t="s">
        <v>158</v>
      </c>
      <c r="C72" s="8"/>
    </row>
    <row r="73" spans="1:4" x14ac:dyDescent="0.25">
      <c r="A73" s="6" t="s">
        <v>159</v>
      </c>
      <c r="B73" s="6" t="s">
        <v>160</v>
      </c>
      <c r="C73" s="8">
        <v>0.01</v>
      </c>
      <c r="D73" s="8">
        <v>0.01</v>
      </c>
    </row>
    <row r="74" spans="1:4" x14ac:dyDescent="0.25">
      <c r="A74" s="6" t="s">
        <v>161</v>
      </c>
      <c r="B74" s="6" t="s">
        <v>162</v>
      </c>
      <c r="C74" s="8">
        <v>0.01</v>
      </c>
      <c r="D74" s="8">
        <v>0.01</v>
      </c>
    </row>
    <row r="75" spans="1:4" x14ac:dyDescent="0.25">
      <c r="A75" s="6" t="s">
        <v>163</v>
      </c>
      <c r="B75" s="6" t="s">
        <v>164</v>
      </c>
      <c r="C75" s="8">
        <v>0.01</v>
      </c>
      <c r="D75" s="8">
        <v>0.01</v>
      </c>
    </row>
    <row r="76" spans="1:4" x14ac:dyDescent="0.25">
      <c r="A76" s="6" t="s">
        <v>165</v>
      </c>
      <c r="B76" s="6" t="s">
        <v>166</v>
      </c>
      <c r="C76" s="8">
        <v>0.01</v>
      </c>
      <c r="D76" s="8">
        <v>0.01</v>
      </c>
    </row>
    <row r="77" spans="1:4" x14ac:dyDescent="0.25">
      <c r="A77" s="6" t="s">
        <v>167</v>
      </c>
      <c r="B77" s="6" t="s">
        <v>168</v>
      </c>
      <c r="C77" s="8">
        <v>0.01</v>
      </c>
      <c r="D77" s="8">
        <v>0.01</v>
      </c>
    </row>
    <row r="78" spans="1:4" x14ac:dyDescent="0.25">
      <c r="A78" s="6" t="s">
        <v>169</v>
      </c>
      <c r="B78" s="6" t="s">
        <v>170</v>
      </c>
      <c r="C78" s="8">
        <v>0.01</v>
      </c>
      <c r="D78" s="8">
        <v>0.01</v>
      </c>
    </row>
    <row r="79" spans="1:4" x14ac:dyDescent="0.25">
      <c r="A79" s="6"/>
      <c r="B79" s="6"/>
    </row>
    <row r="80" spans="1:4" x14ac:dyDescent="0.25">
      <c r="A80" s="10">
        <v>6705</v>
      </c>
      <c r="B80" s="10" t="s">
        <v>171</v>
      </c>
      <c r="C80" s="8"/>
    </row>
    <row r="81" spans="1:4" x14ac:dyDescent="0.25">
      <c r="A81" s="11" t="s">
        <v>172</v>
      </c>
      <c r="B81" s="12" t="s">
        <v>173</v>
      </c>
      <c r="C81" s="8">
        <v>0.01</v>
      </c>
      <c r="D81" s="8">
        <v>0.01</v>
      </c>
    </row>
    <row r="82" spans="1:4" x14ac:dyDescent="0.25">
      <c r="A82" s="6"/>
      <c r="B82" s="6"/>
    </row>
    <row r="83" spans="1:4" x14ac:dyDescent="0.25">
      <c r="A83" s="13">
        <v>6707</v>
      </c>
      <c r="B83" s="13" t="s">
        <v>174</v>
      </c>
      <c r="C83" s="8"/>
    </row>
    <row r="84" spans="1:4" x14ac:dyDescent="0.25">
      <c r="A84" s="11">
        <v>670701</v>
      </c>
      <c r="B84" s="11" t="s">
        <v>175</v>
      </c>
      <c r="C84" s="8">
        <v>1.2500000000000001E-2</v>
      </c>
      <c r="D84" s="8">
        <v>0.01</v>
      </c>
    </row>
    <row r="85" spans="1:4" x14ac:dyDescent="0.25">
      <c r="A85" s="11">
        <v>670702</v>
      </c>
      <c r="B85" s="11" t="s">
        <v>176</v>
      </c>
      <c r="C85" s="8">
        <v>1.2500000000000001E-2</v>
      </c>
      <c r="D85" s="8">
        <v>0.01</v>
      </c>
    </row>
    <row r="86" spans="1:4" x14ac:dyDescent="0.25">
      <c r="A86" s="11">
        <v>670703</v>
      </c>
      <c r="B86" s="11" t="s">
        <v>177</v>
      </c>
      <c r="C86" s="8">
        <v>1.2500000000000001E-2</v>
      </c>
      <c r="D86" s="8">
        <v>0.01</v>
      </c>
    </row>
    <row r="87" spans="1:4" x14ac:dyDescent="0.25">
      <c r="A87" s="11">
        <v>670704</v>
      </c>
      <c r="B87" s="11" t="s">
        <v>178</v>
      </c>
      <c r="C87" s="8">
        <v>1.2500000000000001E-2</v>
      </c>
      <c r="D87" s="8">
        <v>0.01</v>
      </c>
    </row>
    <row r="88" spans="1:4" x14ac:dyDescent="0.25">
      <c r="A88" s="11">
        <v>670705</v>
      </c>
      <c r="B88" s="11" t="s">
        <v>179</v>
      </c>
      <c r="C88" s="8">
        <v>1.2500000000000001E-2</v>
      </c>
      <c r="D88" s="8">
        <v>0.01</v>
      </c>
    </row>
    <row r="89" spans="1:4" x14ac:dyDescent="0.25">
      <c r="A89" s="11">
        <v>670706</v>
      </c>
      <c r="B89" s="11" t="s">
        <v>180</v>
      </c>
      <c r="C89" s="8">
        <v>1.2500000000000001E-2</v>
      </c>
      <c r="D89" s="8">
        <v>0.01</v>
      </c>
    </row>
    <row r="90" spans="1:4" x14ac:dyDescent="0.25">
      <c r="A90" s="11">
        <v>670707</v>
      </c>
      <c r="B90" s="11" t="s">
        <v>181</v>
      </c>
      <c r="C90" s="8">
        <v>1.2500000000000001E-2</v>
      </c>
      <c r="D90" s="8">
        <v>0.01</v>
      </c>
    </row>
    <row r="91" spans="1:4" x14ac:dyDescent="0.25">
      <c r="A91" s="11">
        <v>670708</v>
      </c>
      <c r="B91" s="6" t="s">
        <v>156</v>
      </c>
      <c r="C91" s="8">
        <v>1.2500000000000001E-2</v>
      </c>
      <c r="D91" s="8">
        <v>0.01</v>
      </c>
    </row>
    <row r="92" spans="1:4" x14ac:dyDescent="0.25">
      <c r="A92" s="14"/>
      <c r="B92" s="12"/>
    </row>
    <row r="93" spans="1:4" x14ac:dyDescent="0.25">
      <c r="A93" s="4" t="s">
        <v>182</v>
      </c>
      <c r="B93" s="4" t="s">
        <v>183</v>
      </c>
      <c r="C93" s="8"/>
    </row>
    <row r="94" spans="1:4" x14ac:dyDescent="0.25">
      <c r="A94" s="6" t="s">
        <v>184</v>
      </c>
      <c r="B94" s="9" t="s">
        <v>185</v>
      </c>
      <c r="C94" s="8">
        <v>0.01</v>
      </c>
      <c r="D94" s="8">
        <v>0.01</v>
      </c>
    </row>
    <row r="95" spans="1:4" x14ac:dyDescent="0.25">
      <c r="A95" s="6" t="s">
        <v>186</v>
      </c>
      <c r="B95" s="6" t="s">
        <v>187</v>
      </c>
      <c r="C95" s="8">
        <v>0.01</v>
      </c>
      <c r="D95" s="8">
        <v>0.01</v>
      </c>
    </row>
    <row r="96" spans="1:4" x14ac:dyDescent="0.25">
      <c r="A96" s="6" t="s">
        <v>188</v>
      </c>
      <c r="B96" s="6" t="s">
        <v>189</v>
      </c>
      <c r="C96" s="8">
        <v>0.01</v>
      </c>
      <c r="D96" s="8">
        <v>0.01</v>
      </c>
    </row>
    <row r="97" spans="1:4" x14ac:dyDescent="0.25">
      <c r="A97" s="6" t="s">
        <v>190</v>
      </c>
      <c r="B97" s="6" t="s">
        <v>191</v>
      </c>
      <c r="C97" s="8">
        <v>0.01</v>
      </c>
      <c r="D97" s="8">
        <v>0.01</v>
      </c>
    </row>
    <row r="98" spans="1:4" x14ac:dyDescent="0.25">
      <c r="A98" s="15">
        <v>670605</v>
      </c>
      <c r="B98" s="6" t="s">
        <v>192</v>
      </c>
      <c r="C98" s="8">
        <v>0.01</v>
      </c>
      <c r="D98" s="8">
        <v>0.01</v>
      </c>
    </row>
    <row r="99" spans="1:4" x14ac:dyDescent="0.25">
      <c r="A99" s="6" t="s">
        <v>193</v>
      </c>
      <c r="B99" s="6" t="s">
        <v>194</v>
      </c>
      <c r="C99" s="8">
        <v>0.01</v>
      </c>
      <c r="D99" s="8">
        <v>0.01</v>
      </c>
    </row>
    <row r="100" spans="1:4" x14ac:dyDescent="0.25">
      <c r="A100" s="6"/>
      <c r="B100" s="6"/>
    </row>
    <row r="101" spans="1:4" x14ac:dyDescent="0.25">
      <c r="A101" s="4" t="s">
        <v>195</v>
      </c>
      <c r="B101" s="4" t="s">
        <v>196</v>
      </c>
      <c r="C101" s="8"/>
    </row>
    <row r="102" spans="1:4" x14ac:dyDescent="0.25">
      <c r="A102" s="6" t="s">
        <v>197</v>
      </c>
      <c r="B102" s="6" t="s">
        <v>198</v>
      </c>
      <c r="C102" s="8">
        <v>0.01</v>
      </c>
      <c r="D102" s="8">
        <v>0.01</v>
      </c>
    </row>
    <row r="103" spans="1:4" x14ac:dyDescent="0.25">
      <c r="A103" s="6" t="s">
        <v>199</v>
      </c>
      <c r="B103" s="6" t="s">
        <v>200</v>
      </c>
      <c r="C103" s="8">
        <v>0.01</v>
      </c>
      <c r="D103" s="8">
        <v>0.01</v>
      </c>
    </row>
    <row r="104" spans="1:4" x14ac:dyDescent="0.25">
      <c r="A104" s="6" t="s">
        <v>201</v>
      </c>
      <c r="B104" s="6" t="s">
        <v>202</v>
      </c>
      <c r="C104" s="8">
        <v>0.01</v>
      </c>
      <c r="D104" s="8">
        <v>0.01</v>
      </c>
    </row>
    <row r="105" spans="1:4" x14ac:dyDescent="0.25">
      <c r="A105" s="6" t="s">
        <v>203</v>
      </c>
      <c r="B105" s="6" t="s">
        <v>204</v>
      </c>
      <c r="C105" s="8">
        <v>0.01</v>
      </c>
      <c r="D105" s="8">
        <v>0.01</v>
      </c>
    </row>
    <row r="106" spans="1:4" x14ac:dyDescent="0.25">
      <c r="A106" s="6" t="s">
        <v>205</v>
      </c>
      <c r="B106" s="6" t="s">
        <v>206</v>
      </c>
      <c r="C106" s="8">
        <v>0.01</v>
      </c>
      <c r="D106" s="8">
        <v>0.01</v>
      </c>
    </row>
    <row r="107" spans="1:4" x14ac:dyDescent="0.25">
      <c r="A107" s="6" t="s">
        <v>207</v>
      </c>
      <c r="B107" s="6" t="s">
        <v>208</v>
      </c>
      <c r="C107" s="8">
        <v>0.01</v>
      </c>
      <c r="D107" s="8">
        <v>0.01</v>
      </c>
    </row>
    <row r="108" spans="1:4" x14ac:dyDescent="0.25">
      <c r="A108" s="6" t="s">
        <v>209</v>
      </c>
      <c r="B108" s="6" t="s">
        <v>210</v>
      </c>
      <c r="C108" s="8">
        <v>0.01</v>
      </c>
      <c r="D108" s="8">
        <v>0.01</v>
      </c>
    </row>
    <row r="109" spans="1:4" x14ac:dyDescent="0.25">
      <c r="A109" s="6" t="s">
        <v>211</v>
      </c>
      <c r="B109" s="6" t="s">
        <v>212</v>
      </c>
      <c r="C109" s="8">
        <v>0.01</v>
      </c>
      <c r="D109" s="8">
        <v>0.01</v>
      </c>
    </row>
    <row r="110" spans="1:4" x14ac:dyDescent="0.25">
      <c r="A110" s="6"/>
      <c r="B110" s="6"/>
    </row>
    <row r="111" spans="1:4" x14ac:dyDescent="0.25">
      <c r="A111" s="4" t="s">
        <v>213</v>
      </c>
      <c r="B111" s="4" t="s">
        <v>214</v>
      </c>
      <c r="C111" s="8"/>
    </row>
    <row r="112" spans="1:4" x14ac:dyDescent="0.25">
      <c r="A112" s="6" t="s">
        <v>215</v>
      </c>
      <c r="B112" s="6" t="s">
        <v>216</v>
      </c>
      <c r="C112" s="8">
        <v>0.01</v>
      </c>
      <c r="D112" s="8">
        <v>0.01</v>
      </c>
    </row>
    <row r="113" spans="1:4" x14ac:dyDescent="0.25">
      <c r="A113" s="6" t="s">
        <v>217</v>
      </c>
      <c r="B113" s="6" t="s">
        <v>218</v>
      </c>
      <c r="C113" s="8">
        <v>0.01</v>
      </c>
      <c r="D113" s="8">
        <v>0.01</v>
      </c>
    </row>
    <row r="114" spans="1:4" x14ac:dyDescent="0.25">
      <c r="A114" s="6" t="s">
        <v>219</v>
      </c>
      <c r="B114" s="6" t="s">
        <v>220</v>
      </c>
      <c r="C114" s="8">
        <v>0.01</v>
      </c>
      <c r="D114" s="8">
        <v>0.01</v>
      </c>
    </row>
    <row r="115" spans="1:4" x14ac:dyDescent="0.25">
      <c r="A115" s="6" t="s">
        <v>221</v>
      </c>
      <c r="B115" s="6" t="s">
        <v>222</v>
      </c>
      <c r="C115" s="8">
        <v>0.01</v>
      </c>
      <c r="D115" s="8">
        <v>0.01</v>
      </c>
    </row>
    <row r="116" spans="1:4" x14ac:dyDescent="0.25">
      <c r="A116" s="6" t="s">
        <v>223</v>
      </c>
      <c r="B116" s="6" t="s">
        <v>224</v>
      </c>
      <c r="C116" s="8">
        <v>0.01</v>
      </c>
      <c r="D116" s="8">
        <v>0.01</v>
      </c>
    </row>
    <row r="117" spans="1:4" x14ac:dyDescent="0.25">
      <c r="A117" s="6" t="s">
        <v>225</v>
      </c>
      <c r="B117" s="6" t="s">
        <v>226</v>
      </c>
      <c r="C117" s="8">
        <v>0.01</v>
      </c>
      <c r="D117" s="8">
        <v>0.01</v>
      </c>
    </row>
    <row r="118" spans="1:4" x14ac:dyDescent="0.25">
      <c r="A118" s="6" t="s">
        <v>227</v>
      </c>
      <c r="B118" s="6" t="s">
        <v>228</v>
      </c>
      <c r="C118" s="8">
        <v>0.01</v>
      </c>
      <c r="D118" s="8">
        <v>0.01</v>
      </c>
    </row>
    <row r="119" spans="1:4" x14ac:dyDescent="0.25">
      <c r="A119" s="6" t="s">
        <v>229</v>
      </c>
      <c r="B119" s="6" t="s">
        <v>230</v>
      </c>
      <c r="C119" s="8">
        <v>0.01</v>
      </c>
      <c r="D119" s="8">
        <v>0.01</v>
      </c>
    </row>
    <row r="120" spans="1:4" x14ac:dyDescent="0.25">
      <c r="A120" s="6"/>
      <c r="B120" s="6"/>
    </row>
    <row r="121" spans="1:4" x14ac:dyDescent="0.25">
      <c r="A121" s="13">
        <v>6710</v>
      </c>
      <c r="B121" s="16" t="s">
        <v>231</v>
      </c>
      <c r="C121" s="8"/>
    </row>
    <row r="122" spans="1:4" x14ac:dyDescent="0.25">
      <c r="A122" s="11">
        <v>671001</v>
      </c>
      <c r="B122" s="17" t="s">
        <v>232</v>
      </c>
      <c r="C122" s="8">
        <v>0.01</v>
      </c>
      <c r="D122" s="8">
        <v>0.01</v>
      </c>
    </row>
    <row r="123" spans="1:4" x14ac:dyDescent="0.25">
      <c r="A123" s="11">
        <v>671002</v>
      </c>
      <c r="B123" s="11" t="s">
        <v>233</v>
      </c>
      <c r="C123" s="8">
        <v>0.01</v>
      </c>
      <c r="D123" s="8">
        <v>0.01</v>
      </c>
    </row>
    <row r="124" spans="1:4" x14ac:dyDescent="0.25">
      <c r="A124" s="11">
        <v>671003</v>
      </c>
      <c r="B124" s="17" t="s">
        <v>234</v>
      </c>
      <c r="C124" s="8">
        <v>0.01</v>
      </c>
      <c r="D124" s="8">
        <v>0.01</v>
      </c>
    </row>
    <row r="125" spans="1:4" x14ac:dyDescent="0.25">
      <c r="A125" s="9"/>
      <c r="B125" s="9"/>
    </row>
    <row r="126" spans="1:4" x14ac:dyDescent="0.25">
      <c r="A126" s="4" t="s">
        <v>235</v>
      </c>
      <c r="B126" s="4" t="s">
        <v>236</v>
      </c>
      <c r="C126" s="8"/>
    </row>
    <row r="127" spans="1:4" x14ac:dyDescent="0.25">
      <c r="A127" s="6" t="s">
        <v>237</v>
      </c>
      <c r="B127" s="9" t="s">
        <v>238</v>
      </c>
      <c r="C127" s="8">
        <v>1.2999999999999999E-2</v>
      </c>
      <c r="D127" s="8">
        <v>0.01</v>
      </c>
    </row>
    <row r="128" spans="1:4" x14ac:dyDescent="0.25">
      <c r="A128" s="6" t="s">
        <v>239</v>
      </c>
      <c r="B128" s="6" t="s">
        <v>240</v>
      </c>
      <c r="C128" s="8">
        <v>1.2999999999999999E-2</v>
      </c>
      <c r="D128" s="8">
        <v>0.01</v>
      </c>
    </row>
    <row r="129" spans="1:4" x14ac:dyDescent="0.25">
      <c r="A129" s="6" t="s">
        <v>241</v>
      </c>
      <c r="B129" s="6" t="s">
        <v>242</v>
      </c>
      <c r="C129" s="8">
        <v>1.2999999999999999E-2</v>
      </c>
      <c r="D129" s="8">
        <v>0.01</v>
      </c>
    </row>
    <row r="130" spans="1:4" x14ac:dyDescent="0.25">
      <c r="A130" s="6" t="s">
        <v>243</v>
      </c>
      <c r="B130" s="6" t="s">
        <v>244</v>
      </c>
      <c r="C130" s="8">
        <v>1.2999999999999999E-2</v>
      </c>
      <c r="D130" s="8">
        <v>0.01</v>
      </c>
    </row>
    <row r="131" spans="1:4" x14ac:dyDescent="0.25">
      <c r="A131" s="6" t="s">
        <v>245</v>
      </c>
      <c r="B131" s="6" t="s">
        <v>246</v>
      </c>
      <c r="C131" s="8">
        <v>1.2999999999999999E-2</v>
      </c>
      <c r="D131" s="8">
        <v>0.01</v>
      </c>
    </row>
    <row r="132" spans="1:4" x14ac:dyDescent="0.25">
      <c r="A132" s="6" t="s">
        <v>247</v>
      </c>
      <c r="B132" s="6" t="s">
        <v>248</v>
      </c>
      <c r="C132" s="8">
        <v>1.2999999999999999E-2</v>
      </c>
      <c r="D132" s="8">
        <v>0.01</v>
      </c>
    </row>
    <row r="133" spans="1:4" x14ac:dyDescent="0.25">
      <c r="A133" s="6"/>
      <c r="B133" s="6"/>
    </row>
    <row r="134" spans="1:4" x14ac:dyDescent="0.25">
      <c r="A134" s="4" t="s">
        <v>249</v>
      </c>
      <c r="B134" s="4" t="s">
        <v>250</v>
      </c>
      <c r="C134" s="8"/>
    </row>
    <row r="135" spans="1:4" x14ac:dyDescent="0.25">
      <c r="A135" s="6" t="s">
        <v>251</v>
      </c>
      <c r="B135" s="6" t="s">
        <v>252</v>
      </c>
      <c r="C135" s="8">
        <v>0.01</v>
      </c>
      <c r="D135" s="8">
        <v>0.01</v>
      </c>
    </row>
    <row r="136" spans="1:4" x14ac:dyDescent="0.25">
      <c r="A136" s="6" t="s">
        <v>253</v>
      </c>
      <c r="B136" s="6" t="s">
        <v>254</v>
      </c>
      <c r="C136" s="8">
        <v>0.01</v>
      </c>
      <c r="D136" s="8">
        <v>0.01</v>
      </c>
    </row>
    <row r="137" spans="1:4" x14ac:dyDescent="0.25">
      <c r="A137" s="6" t="s">
        <v>255</v>
      </c>
      <c r="B137" s="6" t="s">
        <v>256</v>
      </c>
      <c r="C137" s="8">
        <v>0.01</v>
      </c>
      <c r="D137" s="8">
        <v>0.01</v>
      </c>
    </row>
    <row r="138" spans="1:4" x14ac:dyDescent="0.25">
      <c r="A138" s="6" t="s">
        <v>257</v>
      </c>
      <c r="B138" s="6" t="s">
        <v>258</v>
      </c>
      <c r="C138" s="8">
        <v>0.01</v>
      </c>
      <c r="D138" s="8">
        <v>0.01</v>
      </c>
    </row>
    <row r="139" spans="1:4" x14ac:dyDescent="0.25">
      <c r="A139" s="6" t="s">
        <v>259</v>
      </c>
      <c r="B139" s="6" t="s">
        <v>260</v>
      </c>
      <c r="C139" s="8">
        <v>0.01</v>
      </c>
      <c r="D139" s="8">
        <v>0.01</v>
      </c>
    </row>
    <row r="140" spans="1:4" x14ac:dyDescent="0.25">
      <c r="A140" s="6" t="s">
        <v>261</v>
      </c>
      <c r="B140" s="6" t="s">
        <v>262</v>
      </c>
      <c r="C140" s="8">
        <v>0.01</v>
      </c>
      <c r="D140" s="8">
        <v>0.01</v>
      </c>
    </row>
    <row r="141" spans="1:4" x14ac:dyDescent="0.25">
      <c r="A141" s="6" t="s">
        <v>263</v>
      </c>
      <c r="B141" s="6" t="s">
        <v>264</v>
      </c>
      <c r="C141" s="8">
        <v>0.01</v>
      </c>
      <c r="D141" s="8">
        <v>0.01</v>
      </c>
    </row>
    <row r="142" spans="1:4" x14ac:dyDescent="0.25">
      <c r="A142" s="6" t="s">
        <v>265</v>
      </c>
      <c r="B142" s="6" t="s">
        <v>266</v>
      </c>
      <c r="C142" s="8">
        <v>0.01</v>
      </c>
      <c r="D142" s="8">
        <v>0.01</v>
      </c>
    </row>
    <row r="143" spans="1:4" x14ac:dyDescent="0.25">
      <c r="A143" s="9"/>
      <c r="B143" s="9"/>
    </row>
    <row r="144" spans="1:4" x14ac:dyDescent="0.25">
      <c r="A144" s="4" t="s">
        <v>267</v>
      </c>
      <c r="B144" s="4" t="s">
        <v>268</v>
      </c>
      <c r="C144" s="8"/>
    </row>
    <row r="145" spans="1:4" x14ac:dyDescent="0.25">
      <c r="A145" s="6" t="s">
        <v>269</v>
      </c>
      <c r="B145" s="6" t="s">
        <v>270</v>
      </c>
      <c r="C145" s="8">
        <v>0.01</v>
      </c>
      <c r="D145" s="8">
        <v>0.01</v>
      </c>
    </row>
    <row r="146" spans="1:4" x14ac:dyDescent="0.25">
      <c r="A146" s="6" t="s">
        <v>271</v>
      </c>
      <c r="B146" s="6" t="s">
        <v>272</v>
      </c>
      <c r="C146" s="8">
        <v>0.01</v>
      </c>
      <c r="D146" s="8">
        <v>0.01</v>
      </c>
    </row>
    <row r="147" spans="1:4" x14ac:dyDescent="0.25">
      <c r="A147" s="9"/>
      <c r="B147" s="9"/>
    </row>
    <row r="148" spans="1:4" x14ac:dyDescent="0.25">
      <c r="A148" s="4" t="s">
        <v>273</v>
      </c>
      <c r="B148" s="4" t="s">
        <v>274</v>
      </c>
      <c r="C148" s="8"/>
    </row>
    <row r="149" spans="1:4" x14ac:dyDescent="0.25">
      <c r="A149" s="6" t="s">
        <v>275</v>
      </c>
      <c r="B149" s="6" t="s">
        <v>276</v>
      </c>
      <c r="C149" s="8">
        <v>1.2500000000000001E-2</v>
      </c>
      <c r="D149" s="8">
        <v>1.2500000000000001E-2</v>
      </c>
    </row>
    <row r="150" spans="1:4" x14ac:dyDescent="0.25">
      <c r="A150" s="9"/>
      <c r="B150" s="9"/>
    </row>
    <row r="151" spans="1:4" x14ac:dyDescent="0.25">
      <c r="A151" s="4" t="s">
        <v>277</v>
      </c>
      <c r="B151" s="4" t="s">
        <v>278</v>
      </c>
      <c r="C151" s="8"/>
    </row>
    <row r="152" spans="1:4" x14ac:dyDescent="0.25">
      <c r="A152" s="6" t="s">
        <v>279</v>
      </c>
      <c r="B152" s="6" t="s">
        <v>280</v>
      </c>
      <c r="C152" s="8">
        <v>0.01</v>
      </c>
      <c r="D152" s="8">
        <v>0.01</v>
      </c>
    </row>
    <row r="153" spans="1:4" x14ac:dyDescent="0.25">
      <c r="A153" s="6" t="s">
        <v>281</v>
      </c>
      <c r="B153" s="6" t="s">
        <v>282</v>
      </c>
      <c r="C153" s="8">
        <v>0.01</v>
      </c>
      <c r="D153" s="8">
        <v>0.01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7B38-ABC5-40DA-B8FD-EF623D002168}">
  <dimension ref="A1:AB48"/>
  <sheetViews>
    <sheetView workbookViewId="0">
      <selection activeCell="G18" sqref="G18"/>
    </sheetView>
  </sheetViews>
  <sheetFormatPr defaultColWidth="9.140625" defaultRowHeight="15" x14ac:dyDescent="0.25"/>
  <cols>
    <col min="1" max="1" width="21.42578125" style="18" customWidth="1"/>
    <col min="2" max="2" width="14" style="18" customWidth="1"/>
    <col min="3" max="3" width="11.140625" style="18" customWidth="1"/>
    <col min="4" max="4" width="10.5703125" style="18" bestFit="1" customWidth="1"/>
    <col min="5" max="5" width="17.42578125" style="18" customWidth="1"/>
    <col min="6" max="10" width="9.140625" style="18"/>
    <col min="11" max="11" width="0" style="18" hidden="1" customWidth="1"/>
    <col min="12" max="14" width="9.140625" style="18"/>
    <col min="15" max="15" width="0" style="18" hidden="1" customWidth="1"/>
    <col min="16" max="16" width="9.85546875" style="18" hidden="1" customWidth="1"/>
    <col min="17" max="20" width="9.7109375" style="18" hidden="1" customWidth="1"/>
    <col min="21" max="21" width="10.42578125" style="18" hidden="1" customWidth="1"/>
    <col min="22" max="24" width="9.7109375" style="18" hidden="1" customWidth="1"/>
    <col min="25" max="27" width="10.7109375" style="18" hidden="1" customWidth="1"/>
    <col min="28" max="16384" width="9.140625" style="18"/>
  </cols>
  <sheetData>
    <row r="1" spans="1:28" ht="18.75" x14ac:dyDescent="0.3">
      <c r="A1" s="18" t="s">
        <v>0</v>
      </c>
      <c r="B1" s="19">
        <v>2024</v>
      </c>
    </row>
    <row r="2" spans="1:28" ht="21" x14ac:dyDescent="0.35">
      <c r="A2" s="18" t="s">
        <v>1</v>
      </c>
      <c r="B2" s="20">
        <f>SUM(R34:R39)</f>
        <v>270</v>
      </c>
    </row>
    <row r="3" spans="1:28" ht="21" x14ac:dyDescent="0.35">
      <c r="A3" s="18" t="s">
        <v>2</v>
      </c>
      <c r="B3" s="20">
        <f>IFERROR(SUM(R42:R47),"")</f>
        <v>37.500000000000014</v>
      </c>
    </row>
    <row r="4" spans="1:28" ht="21" x14ac:dyDescent="0.35">
      <c r="A4" s="18" t="s">
        <v>3</v>
      </c>
      <c r="B4" s="20">
        <f>IFERROR(SUM(B2:B3),"")</f>
        <v>307.5</v>
      </c>
    </row>
    <row r="6" spans="1:28" x14ac:dyDescent="0.25">
      <c r="B6" s="18" t="s">
        <v>4</v>
      </c>
      <c r="C6" s="18" t="s">
        <v>5</v>
      </c>
      <c r="D6" s="18" t="s">
        <v>6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x14ac:dyDescent="0.25">
      <c r="A7" s="18" t="s">
        <v>7</v>
      </c>
      <c r="B7" s="22" t="s">
        <v>269</v>
      </c>
      <c r="C7" s="23">
        <v>45292</v>
      </c>
      <c r="D7" s="23">
        <v>45657</v>
      </c>
      <c r="K7" s="21">
        <f>IFERROR(VLOOKUP(EXAMPLE!B7,Rates!A:C,3,FALSE),"")</f>
        <v>0.01</v>
      </c>
      <c r="L7" s="21"/>
      <c r="M7" s="21"/>
      <c r="N7" s="21"/>
      <c r="O7" s="21"/>
      <c r="P7" s="24">
        <v>45307</v>
      </c>
      <c r="Q7" s="24">
        <v>45336</v>
      </c>
      <c r="R7" s="24">
        <v>45366</v>
      </c>
      <c r="S7" s="24">
        <v>45397</v>
      </c>
      <c r="T7" s="24">
        <v>45428</v>
      </c>
      <c r="U7" s="24">
        <v>45458</v>
      </c>
      <c r="V7" s="24">
        <v>45489</v>
      </c>
      <c r="W7" s="24">
        <v>45520</v>
      </c>
      <c r="X7" s="24">
        <v>45550</v>
      </c>
      <c r="Y7" s="24">
        <v>45581</v>
      </c>
      <c r="Z7" s="24">
        <v>45611</v>
      </c>
      <c r="AA7" s="24">
        <v>45642</v>
      </c>
      <c r="AB7" s="21"/>
    </row>
    <row r="8" spans="1:28" x14ac:dyDescent="0.25">
      <c r="A8" s="18" t="s">
        <v>9</v>
      </c>
      <c r="B8" s="22"/>
      <c r="C8" s="23"/>
      <c r="D8" s="23"/>
      <c r="K8" s="21" t="str">
        <f>IFERROR(VLOOKUP(EXAMPLE!B8,Rates!A:C,3,FALSE),"")</f>
        <v/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x14ac:dyDescent="0.25">
      <c r="A9" s="18" t="s">
        <v>10</v>
      </c>
      <c r="B9" s="22"/>
      <c r="C9" s="23"/>
      <c r="D9" s="23"/>
      <c r="K9" s="21" t="str">
        <f>IFERROR(VLOOKUP(EXAMPLE!B9,Rates!A:C,3,FALSE),"")</f>
        <v/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28" x14ac:dyDescent="0.25">
      <c r="B10" s="25"/>
      <c r="C10" s="26"/>
      <c r="D10" s="26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x14ac:dyDescent="0.25">
      <c r="B11" s="18" t="s">
        <v>4</v>
      </c>
      <c r="C11" s="18" t="s">
        <v>5</v>
      </c>
      <c r="D11" s="18" t="s">
        <v>6</v>
      </c>
      <c r="E11" s="18" t="s">
        <v>283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1:28" x14ac:dyDescent="0.25">
      <c r="A12" s="18" t="s">
        <v>11</v>
      </c>
      <c r="B12" s="22" t="s">
        <v>275</v>
      </c>
      <c r="C12" s="23">
        <v>45292</v>
      </c>
      <c r="D12" s="23" t="s">
        <v>284</v>
      </c>
      <c r="E12" s="29">
        <v>15000</v>
      </c>
      <c r="K12" s="21">
        <f>IFERROR(VLOOKUP(EXAMPLE!B12,Rates!A:D,4,FALSE),"")</f>
        <v>1.2500000000000001E-2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x14ac:dyDescent="0.25">
      <c r="A13" s="18" t="s">
        <v>13</v>
      </c>
      <c r="B13" s="22" t="s">
        <v>269</v>
      </c>
      <c r="C13" s="23">
        <v>45474</v>
      </c>
      <c r="D13" s="23">
        <v>45657</v>
      </c>
      <c r="E13" s="29">
        <v>12000</v>
      </c>
      <c r="K13" s="21">
        <f>IFERROR(VLOOKUP(EXAMPLE!B13,Rates!A:D,4,FALSE),"")</f>
        <v>0.01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x14ac:dyDescent="0.25">
      <c r="A14" s="18" t="s">
        <v>14</v>
      </c>
      <c r="B14" s="22"/>
      <c r="C14" s="23"/>
      <c r="D14" s="23"/>
      <c r="E14" s="29"/>
      <c r="K14" s="21" t="str">
        <f>IFERROR(VLOOKUP(EXAMPLE!B14,Rates!A:D,4,FALSE),"")</f>
        <v/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x14ac:dyDescent="0.25">
      <c r="A15" s="18" t="s">
        <v>15</v>
      </c>
      <c r="B15" s="22"/>
      <c r="C15" s="23"/>
      <c r="D15" s="23"/>
      <c r="E15" s="29"/>
      <c r="K15" s="21" t="str">
        <f>IFERROR(VLOOKUP(EXAMPLE!B15,Rates!A:D,4,FALSE),"")</f>
        <v/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x14ac:dyDescent="0.25">
      <c r="A16" s="18" t="s">
        <v>16</v>
      </c>
      <c r="B16" s="22"/>
      <c r="C16" s="23"/>
      <c r="D16" s="23"/>
      <c r="E16" s="29"/>
      <c r="K16" s="21" t="str">
        <f>IFERROR(VLOOKUP(EXAMPLE!B16,Rates!A:D,4,FALSE),"")</f>
        <v/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x14ac:dyDescent="0.25">
      <c r="A17" s="18" t="s">
        <v>17</v>
      </c>
      <c r="B17" s="22"/>
      <c r="C17" s="23"/>
      <c r="D17" s="23"/>
      <c r="E17" s="29"/>
      <c r="K17" s="21" t="str">
        <f>IFERROR(VLOOKUP(EXAMPLE!B17,Rates!A:D,4,FALSE),"")</f>
        <v/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9" spans="1:28" hidden="1" x14ac:dyDescent="0.25">
      <c r="C19" s="18" t="s">
        <v>18</v>
      </c>
      <c r="D19" s="18" t="s">
        <v>19</v>
      </c>
      <c r="E19" s="18" t="s">
        <v>20</v>
      </c>
      <c r="F19" s="18" t="s">
        <v>21</v>
      </c>
      <c r="G19" s="18" t="s">
        <v>22</v>
      </c>
      <c r="H19" s="18" t="s">
        <v>23</v>
      </c>
      <c r="I19" s="18" t="s">
        <v>24</v>
      </c>
      <c r="J19" s="18" t="s">
        <v>25</v>
      </c>
      <c r="K19" s="18" t="s">
        <v>26</v>
      </c>
      <c r="L19" s="18" t="s">
        <v>27</v>
      </c>
      <c r="M19" s="18" t="s">
        <v>28</v>
      </c>
      <c r="N19" s="18" t="s">
        <v>29</v>
      </c>
    </row>
    <row r="20" spans="1:28" hidden="1" x14ac:dyDescent="0.25">
      <c r="A20" s="18" t="s">
        <v>30</v>
      </c>
      <c r="C20" s="18">
        <f>IF(AND($C7&lt;=P$7,$D7&gt;=P$7),$K7,"")</f>
        <v>0.01</v>
      </c>
      <c r="D20" s="18">
        <f t="shared" ref="D20:N22" si="0">IF(AND($C7&lt;=Q$7,$D7&gt;=Q$7),$K7,"")</f>
        <v>0.01</v>
      </c>
      <c r="E20" s="18">
        <f t="shared" si="0"/>
        <v>0.01</v>
      </c>
      <c r="F20" s="18">
        <f t="shared" si="0"/>
        <v>0.01</v>
      </c>
      <c r="G20" s="18">
        <f t="shared" si="0"/>
        <v>0.01</v>
      </c>
      <c r="H20" s="18">
        <f t="shared" si="0"/>
        <v>0.01</v>
      </c>
      <c r="I20" s="18">
        <f t="shared" si="0"/>
        <v>0.01</v>
      </c>
      <c r="J20" s="18">
        <f t="shared" si="0"/>
        <v>0.01</v>
      </c>
      <c r="K20" s="18">
        <f t="shared" si="0"/>
        <v>0.01</v>
      </c>
      <c r="L20" s="18">
        <f t="shared" si="0"/>
        <v>0.01</v>
      </c>
      <c r="M20" s="18">
        <f t="shared" si="0"/>
        <v>0.01</v>
      </c>
      <c r="N20" s="18">
        <f t="shared" si="0"/>
        <v>0.01</v>
      </c>
    </row>
    <row r="21" spans="1:28" hidden="1" x14ac:dyDescent="0.25">
      <c r="A21" s="18" t="s">
        <v>31</v>
      </c>
      <c r="C21" s="18" t="str">
        <f>IF(AND($C8&lt;=P$7,$D8&gt;=P$7),$K8,"")</f>
        <v/>
      </c>
      <c r="D21" s="18" t="str">
        <f t="shared" si="0"/>
        <v/>
      </c>
      <c r="E21" s="18" t="str">
        <f t="shared" si="0"/>
        <v/>
      </c>
      <c r="F21" s="18" t="str">
        <f t="shared" si="0"/>
        <v/>
      </c>
      <c r="G21" s="18" t="str">
        <f t="shared" si="0"/>
        <v/>
      </c>
      <c r="H21" s="18" t="str">
        <f t="shared" si="0"/>
        <v/>
      </c>
      <c r="I21" s="18" t="str">
        <f t="shared" si="0"/>
        <v/>
      </c>
      <c r="J21" s="18" t="str">
        <f t="shared" si="0"/>
        <v/>
      </c>
      <c r="K21" s="18" t="str">
        <f t="shared" si="0"/>
        <v/>
      </c>
      <c r="L21" s="18" t="str">
        <f t="shared" si="0"/>
        <v/>
      </c>
      <c r="M21" s="18" t="str">
        <f t="shared" si="0"/>
        <v/>
      </c>
      <c r="N21" s="18" t="str">
        <f t="shared" si="0"/>
        <v/>
      </c>
    </row>
    <row r="22" spans="1:28" hidden="1" x14ac:dyDescent="0.25">
      <c r="A22" s="18" t="s">
        <v>32</v>
      </c>
      <c r="C22" s="18" t="str">
        <f>IF(AND($C9&lt;=P$7,$D9&gt;=P$7),$K9,"")</f>
        <v/>
      </c>
      <c r="D22" s="18" t="str">
        <f t="shared" si="0"/>
        <v/>
      </c>
      <c r="E22" s="18" t="str">
        <f t="shared" si="0"/>
        <v/>
      </c>
      <c r="F22" s="18" t="str">
        <f t="shared" si="0"/>
        <v/>
      </c>
      <c r="G22" s="18" t="str">
        <f t="shared" si="0"/>
        <v/>
      </c>
      <c r="H22" s="18" t="str">
        <f t="shared" si="0"/>
        <v/>
      </c>
      <c r="I22" s="18" t="str">
        <f t="shared" si="0"/>
        <v/>
      </c>
      <c r="J22" s="18" t="str">
        <f t="shared" si="0"/>
        <v/>
      </c>
      <c r="K22" s="18" t="str">
        <f t="shared" si="0"/>
        <v/>
      </c>
      <c r="L22" s="18" t="str">
        <f t="shared" si="0"/>
        <v/>
      </c>
      <c r="M22" s="18" t="str">
        <f t="shared" si="0"/>
        <v/>
      </c>
      <c r="N22" s="18" t="str">
        <f t="shared" si="0"/>
        <v/>
      </c>
    </row>
    <row r="23" spans="1:28" hidden="1" x14ac:dyDescent="0.25">
      <c r="A23" s="18" t="s">
        <v>33</v>
      </c>
      <c r="C23" s="18">
        <f>SUM(C20:C22)</f>
        <v>0.01</v>
      </c>
      <c r="D23" s="18">
        <f t="shared" ref="D23:N23" si="1">SUM(D20:D22)</f>
        <v>0.01</v>
      </c>
      <c r="E23" s="18">
        <f t="shared" si="1"/>
        <v>0.01</v>
      </c>
      <c r="F23" s="18">
        <f t="shared" si="1"/>
        <v>0.01</v>
      </c>
      <c r="G23" s="18">
        <f t="shared" si="1"/>
        <v>0.01</v>
      </c>
      <c r="H23" s="18">
        <f t="shared" si="1"/>
        <v>0.01</v>
      </c>
      <c r="I23" s="18">
        <f t="shared" si="1"/>
        <v>0.01</v>
      </c>
      <c r="J23" s="18">
        <f t="shared" si="1"/>
        <v>0.01</v>
      </c>
      <c r="K23" s="18">
        <f t="shared" si="1"/>
        <v>0.01</v>
      </c>
      <c r="L23" s="18">
        <f t="shared" si="1"/>
        <v>0.01</v>
      </c>
      <c r="M23" s="18">
        <f t="shared" si="1"/>
        <v>0.01</v>
      </c>
      <c r="N23" s="18">
        <f t="shared" si="1"/>
        <v>0.01</v>
      </c>
      <c r="P23" s="18">
        <f>SUM(C23:N23)/12</f>
        <v>9.9999999999999985E-3</v>
      </c>
    </row>
    <row r="24" spans="1:28" hidden="1" x14ac:dyDescent="0.25"/>
    <row r="25" spans="1:28" hidden="1" x14ac:dyDescent="0.25">
      <c r="A25" s="18">
        <f>IF(E12=0,"",E12)</f>
        <v>15000</v>
      </c>
      <c r="C25" s="18">
        <f>IF(AND($C12&lt;=P$7,$D12&gt;=P$7),$K12,"")</f>
        <v>1.2500000000000001E-2</v>
      </c>
      <c r="D25" s="18">
        <f t="shared" ref="D25:N30" si="2">IF(AND($C12&lt;=Q$7,$D12&gt;=Q$7),$K12,"")</f>
        <v>1.2500000000000001E-2</v>
      </c>
      <c r="E25" s="18">
        <f t="shared" si="2"/>
        <v>1.2500000000000001E-2</v>
      </c>
      <c r="F25" s="18">
        <f t="shared" si="2"/>
        <v>1.2500000000000001E-2</v>
      </c>
      <c r="G25" s="18">
        <f t="shared" si="2"/>
        <v>1.2500000000000001E-2</v>
      </c>
      <c r="H25" s="18">
        <f t="shared" si="2"/>
        <v>1.2500000000000001E-2</v>
      </c>
      <c r="I25" s="18">
        <f t="shared" si="2"/>
        <v>1.2500000000000001E-2</v>
      </c>
      <c r="J25" s="18">
        <f t="shared" si="2"/>
        <v>1.2500000000000001E-2</v>
      </c>
      <c r="K25" s="18">
        <f t="shared" si="2"/>
        <v>1.2500000000000001E-2</v>
      </c>
      <c r="L25" s="18">
        <f t="shared" si="2"/>
        <v>1.2500000000000001E-2</v>
      </c>
      <c r="M25" s="18">
        <f t="shared" si="2"/>
        <v>1.2500000000000001E-2</v>
      </c>
      <c r="N25" s="18">
        <f t="shared" si="2"/>
        <v>1.2500000000000001E-2</v>
      </c>
    </row>
    <row r="26" spans="1:28" hidden="1" x14ac:dyDescent="0.25">
      <c r="A26" s="18">
        <f t="shared" ref="A26:A30" si="3">IF(E13=0,"",E13)</f>
        <v>12000</v>
      </c>
      <c r="C26" s="18" t="str">
        <f t="shared" ref="C26:C30" si="4">IF(AND($C13&lt;=P$7,$D13&gt;=P$7),$K13,"")</f>
        <v/>
      </c>
      <c r="D26" s="18" t="str">
        <f t="shared" si="2"/>
        <v/>
      </c>
      <c r="E26" s="18" t="str">
        <f t="shared" si="2"/>
        <v/>
      </c>
      <c r="F26" s="18" t="str">
        <f t="shared" si="2"/>
        <v/>
      </c>
      <c r="G26" s="18" t="str">
        <f t="shared" si="2"/>
        <v/>
      </c>
      <c r="H26" s="18" t="str">
        <f t="shared" si="2"/>
        <v/>
      </c>
      <c r="I26" s="18">
        <f t="shared" si="2"/>
        <v>0.01</v>
      </c>
      <c r="J26" s="18">
        <f t="shared" si="2"/>
        <v>0.01</v>
      </c>
      <c r="K26" s="18">
        <f t="shared" si="2"/>
        <v>0.01</v>
      </c>
      <c r="L26" s="18">
        <f t="shared" si="2"/>
        <v>0.01</v>
      </c>
      <c r="M26" s="18">
        <f t="shared" si="2"/>
        <v>0.01</v>
      </c>
      <c r="N26" s="18">
        <f t="shared" si="2"/>
        <v>0.01</v>
      </c>
    </row>
    <row r="27" spans="1:28" hidden="1" x14ac:dyDescent="0.25">
      <c r="A27" s="18" t="str">
        <f t="shared" si="3"/>
        <v/>
      </c>
      <c r="C27" s="18" t="str">
        <f t="shared" si="4"/>
        <v/>
      </c>
      <c r="D27" s="18" t="str">
        <f t="shared" si="2"/>
        <v/>
      </c>
      <c r="E27" s="18" t="str">
        <f t="shared" si="2"/>
        <v/>
      </c>
      <c r="F27" s="18" t="str">
        <f t="shared" si="2"/>
        <v/>
      </c>
      <c r="G27" s="18" t="str">
        <f t="shared" si="2"/>
        <v/>
      </c>
      <c r="H27" s="18" t="str">
        <f t="shared" si="2"/>
        <v/>
      </c>
      <c r="I27" s="18" t="str">
        <f t="shared" si="2"/>
        <v/>
      </c>
      <c r="J27" s="18" t="str">
        <f t="shared" si="2"/>
        <v/>
      </c>
      <c r="K27" s="18" t="str">
        <f t="shared" si="2"/>
        <v/>
      </c>
      <c r="L27" s="18" t="str">
        <f t="shared" si="2"/>
        <v/>
      </c>
      <c r="M27" s="18" t="str">
        <f t="shared" si="2"/>
        <v/>
      </c>
      <c r="N27" s="18" t="str">
        <f t="shared" si="2"/>
        <v/>
      </c>
    </row>
    <row r="28" spans="1:28" hidden="1" x14ac:dyDescent="0.25">
      <c r="A28" s="18" t="str">
        <f t="shared" si="3"/>
        <v/>
      </c>
      <c r="C28" s="18" t="str">
        <f t="shared" si="4"/>
        <v/>
      </c>
      <c r="D28" s="18" t="str">
        <f t="shared" si="2"/>
        <v/>
      </c>
      <c r="E28" s="18" t="str">
        <f t="shared" si="2"/>
        <v/>
      </c>
      <c r="F28" s="18" t="str">
        <f t="shared" si="2"/>
        <v/>
      </c>
      <c r="G28" s="18" t="str">
        <f t="shared" si="2"/>
        <v/>
      </c>
      <c r="H28" s="18" t="str">
        <f t="shared" si="2"/>
        <v/>
      </c>
      <c r="I28" s="18" t="str">
        <f t="shared" si="2"/>
        <v/>
      </c>
      <c r="J28" s="18" t="str">
        <f t="shared" si="2"/>
        <v/>
      </c>
      <c r="K28" s="18" t="str">
        <f t="shared" si="2"/>
        <v/>
      </c>
      <c r="L28" s="18" t="str">
        <f t="shared" si="2"/>
        <v/>
      </c>
      <c r="M28" s="18" t="str">
        <f t="shared" si="2"/>
        <v/>
      </c>
      <c r="N28" s="18" t="str">
        <f t="shared" si="2"/>
        <v/>
      </c>
    </row>
    <row r="29" spans="1:28" hidden="1" x14ac:dyDescent="0.25">
      <c r="A29" s="18" t="str">
        <f t="shared" si="3"/>
        <v/>
      </c>
      <c r="C29" s="18" t="str">
        <f t="shared" si="4"/>
        <v/>
      </c>
      <c r="D29" s="18" t="str">
        <f t="shared" si="2"/>
        <v/>
      </c>
      <c r="E29" s="18" t="str">
        <f t="shared" si="2"/>
        <v/>
      </c>
      <c r="F29" s="18" t="str">
        <f t="shared" si="2"/>
        <v/>
      </c>
      <c r="G29" s="18" t="str">
        <f t="shared" si="2"/>
        <v/>
      </c>
      <c r="H29" s="18" t="str">
        <f t="shared" si="2"/>
        <v/>
      </c>
      <c r="I29" s="18" t="str">
        <f t="shared" si="2"/>
        <v/>
      </c>
      <c r="J29" s="18" t="str">
        <f t="shared" si="2"/>
        <v/>
      </c>
      <c r="K29" s="18" t="str">
        <f t="shared" si="2"/>
        <v/>
      </c>
      <c r="L29" s="18" t="str">
        <f t="shared" si="2"/>
        <v/>
      </c>
      <c r="M29" s="18" t="str">
        <f t="shared" si="2"/>
        <v/>
      </c>
      <c r="N29" s="18" t="str">
        <f t="shared" si="2"/>
        <v/>
      </c>
    </row>
    <row r="30" spans="1:28" hidden="1" x14ac:dyDescent="0.25">
      <c r="A30" s="18" t="str">
        <f t="shared" si="3"/>
        <v/>
      </c>
      <c r="C30" s="18" t="str">
        <f t="shared" si="4"/>
        <v/>
      </c>
      <c r="D30" s="18" t="str">
        <f t="shared" si="2"/>
        <v/>
      </c>
      <c r="E30" s="18" t="str">
        <f t="shared" si="2"/>
        <v/>
      </c>
      <c r="F30" s="18" t="str">
        <f t="shared" si="2"/>
        <v/>
      </c>
      <c r="G30" s="18" t="str">
        <f t="shared" si="2"/>
        <v/>
      </c>
      <c r="H30" s="18" t="str">
        <f t="shared" si="2"/>
        <v/>
      </c>
      <c r="I30" s="18" t="str">
        <f t="shared" si="2"/>
        <v/>
      </c>
      <c r="J30" s="18" t="str">
        <f t="shared" si="2"/>
        <v/>
      </c>
      <c r="K30" s="18" t="str">
        <f t="shared" si="2"/>
        <v/>
      </c>
      <c r="L30" s="18" t="str">
        <f t="shared" si="2"/>
        <v/>
      </c>
      <c r="M30" s="18" t="str">
        <f t="shared" si="2"/>
        <v/>
      </c>
      <c r="N30" s="18" t="str">
        <f t="shared" si="2"/>
        <v/>
      </c>
    </row>
    <row r="31" spans="1:28" hidden="1" x14ac:dyDescent="0.25"/>
    <row r="32" spans="1:28" hidden="1" x14ac:dyDescent="0.25"/>
    <row r="33" spans="1:18" hidden="1" x14ac:dyDescent="0.25">
      <c r="A33" s="18" t="s">
        <v>1</v>
      </c>
      <c r="P33" s="18" t="s">
        <v>34</v>
      </c>
    </row>
    <row r="34" spans="1:18" hidden="1" x14ac:dyDescent="0.25">
      <c r="A34" s="18">
        <f t="shared" ref="A34:A39" si="5">A25</f>
        <v>15000</v>
      </c>
      <c r="C34" s="18">
        <f>IF(C25&lt;&gt;"",C$23,"")</f>
        <v>0.01</v>
      </c>
      <c r="D34" s="18">
        <f t="shared" ref="D34:N34" si="6">IF(D25&lt;&gt;"",D$23,"")</f>
        <v>0.01</v>
      </c>
      <c r="E34" s="18">
        <f t="shared" si="6"/>
        <v>0.01</v>
      </c>
      <c r="F34" s="18">
        <f t="shared" si="6"/>
        <v>0.01</v>
      </c>
      <c r="G34" s="18">
        <f t="shared" si="6"/>
        <v>0.01</v>
      </c>
      <c r="H34" s="18">
        <f t="shared" si="6"/>
        <v>0.01</v>
      </c>
      <c r="I34" s="18">
        <f t="shared" si="6"/>
        <v>0.01</v>
      </c>
      <c r="J34" s="18">
        <f t="shared" si="6"/>
        <v>0.01</v>
      </c>
      <c r="K34" s="18">
        <f t="shared" si="6"/>
        <v>0.01</v>
      </c>
      <c r="L34" s="18">
        <f t="shared" si="6"/>
        <v>0.01</v>
      </c>
      <c r="M34" s="18">
        <f t="shared" si="6"/>
        <v>0.01</v>
      </c>
      <c r="N34" s="18">
        <f t="shared" si="6"/>
        <v>0.01</v>
      </c>
      <c r="P34" s="18">
        <f>IFERROR(SUM(C34:N34)/Q34,"")</f>
        <v>9.9999999999999985E-3</v>
      </c>
      <c r="Q34" s="18">
        <f t="shared" ref="Q34:Q38" si="7">COUNTIF(C34:N34,"&lt;&gt;""")-COUNTBLANK(C34:N34)</f>
        <v>12</v>
      </c>
      <c r="R34" s="18">
        <f>IFERROR(P34*A34,"")</f>
        <v>149.99999999999997</v>
      </c>
    </row>
    <row r="35" spans="1:18" hidden="1" x14ac:dyDescent="0.25">
      <c r="A35" s="18">
        <f t="shared" si="5"/>
        <v>12000</v>
      </c>
      <c r="C35" s="18" t="str">
        <f t="shared" ref="C35:N39" si="8">IF(C26&lt;&gt;"",C$23,"")</f>
        <v/>
      </c>
      <c r="D35" s="18" t="str">
        <f t="shared" si="8"/>
        <v/>
      </c>
      <c r="E35" s="18" t="str">
        <f t="shared" si="8"/>
        <v/>
      </c>
      <c r="F35" s="18" t="str">
        <f t="shared" si="8"/>
        <v/>
      </c>
      <c r="G35" s="18" t="str">
        <f t="shared" si="8"/>
        <v/>
      </c>
      <c r="H35" s="18" t="str">
        <f t="shared" si="8"/>
        <v/>
      </c>
      <c r="I35" s="18">
        <f t="shared" si="8"/>
        <v>0.01</v>
      </c>
      <c r="J35" s="18">
        <f t="shared" si="8"/>
        <v>0.01</v>
      </c>
      <c r="K35" s="18">
        <f t="shared" si="8"/>
        <v>0.01</v>
      </c>
      <c r="L35" s="18">
        <f t="shared" si="8"/>
        <v>0.01</v>
      </c>
      <c r="M35" s="18">
        <f t="shared" si="8"/>
        <v>0.01</v>
      </c>
      <c r="N35" s="18">
        <f t="shared" si="8"/>
        <v>0.01</v>
      </c>
      <c r="P35" s="18">
        <f t="shared" ref="P35:P39" si="9">IFERROR(SUM(C35:N35)/Q35,"")</f>
        <v>0.01</v>
      </c>
      <c r="Q35" s="18">
        <f t="shared" si="7"/>
        <v>6</v>
      </c>
      <c r="R35" s="18">
        <f>IFERROR(P35*A35,"")</f>
        <v>120</v>
      </c>
    </row>
    <row r="36" spans="1:18" hidden="1" x14ac:dyDescent="0.25">
      <c r="A36" s="18" t="str">
        <f t="shared" si="5"/>
        <v/>
      </c>
      <c r="C36" s="18" t="str">
        <f t="shared" si="8"/>
        <v/>
      </c>
      <c r="D36" s="18" t="str">
        <f t="shared" si="8"/>
        <v/>
      </c>
      <c r="E36" s="18" t="str">
        <f t="shared" si="8"/>
        <v/>
      </c>
      <c r="F36" s="18" t="str">
        <f t="shared" si="8"/>
        <v/>
      </c>
      <c r="G36" s="18" t="str">
        <f t="shared" si="8"/>
        <v/>
      </c>
      <c r="H36" s="18" t="str">
        <f t="shared" si="8"/>
        <v/>
      </c>
      <c r="I36" s="18" t="str">
        <f t="shared" si="8"/>
        <v/>
      </c>
      <c r="J36" s="18" t="str">
        <f t="shared" si="8"/>
        <v/>
      </c>
      <c r="K36" s="18" t="str">
        <f t="shared" si="8"/>
        <v/>
      </c>
      <c r="L36" s="18" t="str">
        <f t="shared" si="8"/>
        <v/>
      </c>
      <c r="M36" s="18" t="str">
        <f t="shared" si="8"/>
        <v/>
      </c>
      <c r="N36" s="18" t="str">
        <f t="shared" si="8"/>
        <v/>
      </c>
      <c r="P36" s="18" t="str">
        <f t="shared" si="9"/>
        <v/>
      </c>
      <c r="Q36" s="18">
        <f>COUNTIF(C36:N36,"&lt;&gt;""")-COUNTBLANK(C36:N36)</f>
        <v>0</v>
      </c>
      <c r="R36" s="18" t="str">
        <f t="shared" ref="R36:R39" si="10">IFERROR(P36*A36,"")</f>
        <v/>
      </c>
    </row>
    <row r="37" spans="1:18" hidden="1" x14ac:dyDescent="0.25">
      <c r="A37" s="18" t="str">
        <f t="shared" si="5"/>
        <v/>
      </c>
      <c r="C37" s="18" t="str">
        <f t="shared" si="8"/>
        <v/>
      </c>
      <c r="D37" s="18" t="str">
        <f t="shared" si="8"/>
        <v/>
      </c>
      <c r="E37" s="18" t="str">
        <f t="shared" si="8"/>
        <v/>
      </c>
      <c r="F37" s="18" t="str">
        <f t="shared" si="8"/>
        <v/>
      </c>
      <c r="G37" s="18" t="str">
        <f t="shared" si="8"/>
        <v/>
      </c>
      <c r="H37" s="18" t="str">
        <f t="shared" si="8"/>
        <v/>
      </c>
      <c r="I37" s="18" t="str">
        <f t="shared" si="8"/>
        <v/>
      </c>
      <c r="J37" s="18" t="str">
        <f t="shared" si="8"/>
        <v/>
      </c>
      <c r="K37" s="18" t="str">
        <f t="shared" si="8"/>
        <v/>
      </c>
      <c r="L37" s="18" t="str">
        <f t="shared" si="8"/>
        <v/>
      </c>
      <c r="M37" s="18" t="str">
        <f t="shared" si="8"/>
        <v/>
      </c>
      <c r="N37" s="18" t="str">
        <f t="shared" si="8"/>
        <v/>
      </c>
      <c r="P37" s="18" t="str">
        <f t="shared" si="9"/>
        <v/>
      </c>
      <c r="Q37" s="18">
        <f t="shared" si="7"/>
        <v>0</v>
      </c>
      <c r="R37" s="18" t="str">
        <f t="shared" si="10"/>
        <v/>
      </c>
    </row>
    <row r="38" spans="1:18" hidden="1" x14ac:dyDescent="0.25">
      <c r="A38" s="18" t="str">
        <f t="shared" si="5"/>
        <v/>
      </c>
      <c r="C38" s="18" t="str">
        <f t="shared" si="8"/>
        <v/>
      </c>
      <c r="D38" s="18" t="str">
        <f t="shared" si="8"/>
        <v/>
      </c>
      <c r="E38" s="18" t="str">
        <f t="shared" si="8"/>
        <v/>
      </c>
      <c r="F38" s="18" t="str">
        <f t="shared" si="8"/>
        <v/>
      </c>
      <c r="G38" s="18" t="str">
        <f t="shared" si="8"/>
        <v/>
      </c>
      <c r="H38" s="18" t="str">
        <f t="shared" si="8"/>
        <v/>
      </c>
      <c r="I38" s="18" t="str">
        <f t="shared" si="8"/>
        <v/>
      </c>
      <c r="J38" s="18" t="str">
        <f t="shared" si="8"/>
        <v/>
      </c>
      <c r="K38" s="18" t="str">
        <f t="shared" si="8"/>
        <v/>
      </c>
      <c r="L38" s="18" t="str">
        <f t="shared" si="8"/>
        <v/>
      </c>
      <c r="M38" s="18" t="str">
        <f t="shared" si="8"/>
        <v/>
      </c>
      <c r="N38" s="18" t="str">
        <f t="shared" si="8"/>
        <v/>
      </c>
      <c r="P38" s="18" t="str">
        <f t="shared" si="9"/>
        <v/>
      </c>
      <c r="Q38" s="18">
        <f t="shared" si="7"/>
        <v>0</v>
      </c>
      <c r="R38" s="18" t="str">
        <f t="shared" si="10"/>
        <v/>
      </c>
    </row>
    <row r="39" spans="1:18" hidden="1" x14ac:dyDescent="0.25">
      <c r="A39" s="18" t="str">
        <f t="shared" si="5"/>
        <v/>
      </c>
      <c r="C39" s="18" t="str">
        <f t="shared" si="8"/>
        <v/>
      </c>
      <c r="D39" s="18" t="str">
        <f t="shared" si="8"/>
        <v/>
      </c>
      <c r="E39" s="18" t="str">
        <f t="shared" si="8"/>
        <v/>
      </c>
      <c r="F39" s="18" t="str">
        <f t="shared" si="8"/>
        <v/>
      </c>
      <c r="G39" s="18" t="str">
        <f t="shared" si="8"/>
        <v/>
      </c>
      <c r="H39" s="18" t="str">
        <f t="shared" si="8"/>
        <v/>
      </c>
      <c r="I39" s="18" t="str">
        <f t="shared" si="8"/>
        <v/>
      </c>
      <c r="J39" s="18" t="str">
        <f t="shared" si="8"/>
        <v/>
      </c>
      <c r="K39" s="18" t="str">
        <f t="shared" si="8"/>
        <v/>
      </c>
      <c r="L39" s="18" t="str">
        <f t="shared" si="8"/>
        <v/>
      </c>
      <c r="M39" s="18" t="str">
        <f t="shared" si="8"/>
        <v/>
      </c>
      <c r="N39" s="18" t="str">
        <f t="shared" si="8"/>
        <v/>
      </c>
      <c r="P39" s="18" t="str">
        <f t="shared" si="9"/>
        <v/>
      </c>
      <c r="Q39" s="18">
        <f>COUNTIF(C39:N39,"&lt;&gt;""")-COUNTBLANK(C39:N39)</f>
        <v>0</v>
      </c>
      <c r="R39" s="18" t="str">
        <f t="shared" si="10"/>
        <v/>
      </c>
    </row>
    <row r="40" spans="1:18" hidden="1" x14ac:dyDescent="0.25"/>
    <row r="41" spans="1:18" hidden="1" x14ac:dyDescent="0.25">
      <c r="A41" s="18" t="s">
        <v>2</v>
      </c>
    </row>
    <row r="42" spans="1:18" hidden="1" x14ac:dyDescent="0.25">
      <c r="A42" s="18">
        <f>A34</f>
        <v>15000</v>
      </c>
      <c r="C42" s="18">
        <f>IFERROR(IF(C25&gt;C$23,C25-C$23,""),"")</f>
        <v>2.5000000000000005E-3</v>
      </c>
      <c r="D42" s="18">
        <f t="shared" ref="D42:N43" si="11">IFERROR(IF(D25&gt;D$23,D25-D$23,""),"")</f>
        <v>2.5000000000000005E-3</v>
      </c>
      <c r="E42" s="18">
        <f t="shared" si="11"/>
        <v>2.5000000000000005E-3</v>
      </c>
      <c r="F42" s="18">
        <f t="shared" si="11"/>
        <v>2.5000000000000005E-3</v>
      </c>
      <c r="G42" s="18">
        <f t="shared" si="11"/>
        <v>2.5000000000000005E-3</v>
      </c>
      <c r="H42" s="18">
        <f t="shared" si="11"/>
        <v>2.5000000000000005E-3</v>
      </c>
      <c r="I42" s="18">
        <f t="shared" si="11"/>
        <v>2.5000000000000005E-3</v>
      </c>
      <c r="J42" s="18">
        <f t="shared" si="11"/>
        <v>2.5000000000000005E-3</v>
      </c>
      <c r="K42" s="18">
        <f t="shared" si="11"/>
        <v>2.5000000000000005E-3</v>
      </c>
      <c r="L42" s="18">
        <f t="shared" si="11"/>
        <v>2.5000000000000005E-3</v>
      </c>
      <c r="M42" s="18">
        <f t="shared" si="11"/>
        <v>2.5000000000000005E-3</v>
      </c>
      <c r="N42" s="18">
        <f t="shared" si="11"/>
        <v>2.5000000000000005E-3</v>
      </c>
      <c r="P42" s="18">
        <f>IFERROR(SUM(B42:N42)/Q34,"")</f>
        <v>2.5000000000000009E-3</v>
      </c>
      <c r="R42" s="18">
        <f>IFERROR(P42*A42,0)</f>
        <v>37.500000000000014</v>
      </c>
    </row>
    <row r="43" spans="1:18" hidden="1" x14ac:dyDescent="0.25">
      <c r="A43" s="18">
        <f t="shared" ref="A43:A47" si="12">A35</f>
        <v>12000</v>
      </c>
      <c r="C43" s="18" t="str">
        <f>IFERROR(IF(C26&gt;C$23,C26-C$23,""),"")</f>
        <v/>
      </c>
      <c r="D43" s="18" t="str">
        <f t="shared" si="11"/>
        <v/>
      </c>
      <c r="E43" s="18" t="str">
        <f t="shared" si="11"/>
        <v/>
      </c>
      <c r="F43" s="18" t="str">
        <f t="shared" si="11"/>
        <v/>
      </c>
      <c r="G43" s="18" t="str">
        <f t="shared" si="11"/>
        <v/>
      </c>
      <c r="H43" s="18" t="str">
        <f t="shared" si="11"/>
        <v/>
      </c>
      <c r="I43" s="18" t="str">
        <f t="shared" si="11"/>
        <v/>
      </c>
      <c r="J43" s="18" t="str">
        <f t="shared" si="11"/>
        <v/>
      </c>
      <c r="K43" s="18" t="str">
        <f t="shared" si="11"/>
        <v/>
      </c>
      <c r="L43" s="18" t="str">
        <f t="shared" si="11"/>
        <v/>
      </c>
      <c r="M43" s="18" t="str">
        <f t="shared" si="11"/>
        <v/>
      </c>
      <c r="N43" s="18" t="str">
        <f t="shared" si="11"/>
        <v/>
      </c>
      <c r="P43" s="18">
        <f t="shared" ref="P43:P47" si="13">IFERROR(SUM(B43:N43)/Q35,"")</f>
        <v>0</v>
      </c>
      <c r="R43" s="18">
        <f t="shared" ref="R43:R48" si="14">IFERROR(P43*A43,0)</f>
        <v>0</v>
      </c>
    </row>
    <row r="44" spans="1:18" hidden="1" x14ac:dyDescent="0.25">
      <c r="A44" s="18" t="str">
        <f t="shared" si="12"/>
        <v/>
      </c>
      <c r="C44" s="18" t="str">
        <f t="shared" ref="C44:N47" si="15">IFERROR(IF(C27&gt;C$23,C27-C$23,""),"")</f>
        <v/>
      </c>
      <c r="D44" s="18" t="str">
        <f t="shared" si="15"/>
        <v/>
      </c>
      <c r="E44" s="18" t="str">
        <f t="shared" si="15"/>
        <v/>
      </c>
      <c r="F44" s="18" t="str">
        <f t="shared" si="15"/>
        <v/>
      </c>
      <c r="G44" s="18" t="str">
        <f t="shared" si="15"/>
        <v/>
      </c>
      <c r="H44" s="18" t="str">
        <f t="shared" si="15"/>
        <v/>
      </c>
      <c r="I44" s="18" t="str">
        <f t="shared" si="15"/>
        <v/>
      </c>
      <c r="J44" s="18" t="str">
        <f t="shared" si="15"/>
        <v/>
      </c>
      <c r="K44" s="18" t="str">
        <f t="shared" si="15"/>
        <v/>
      </c>
      <c r="L44" s="18" t="str">
        <f t="shared" si="15"/>
        <v/>
      </c>
      <c r="M44" s="18" t="str">
        <f t="shared" si="15"/>
        <v/>
      </c>
      <c r="N44" s="18" t="str">
        <f t="shared" si="15"/>
        <v/>
      </c>
      <c r="P44" s="18" t="str">
        <f t="shared" si="13"/>
        <v/>
      </c>
      <c r="R44" s="18">
        <f t="shared" si="14"/>
        <v>0</v>
      </c>
    </row>
    <row r="45" spans="1:18" hidden="1" x14ac:dyDescent="0.25">
      <c r="A45" s="18" t="str">
        <f t="shared" si="12"/>
        <v/>
      </c>
      <c r="C45" s="18" t="str">
        <f t="shared" si="15"/>
        <v/>
      </c>
      <c r="D45" s="18" t="str">
        <f t="shared" si="15"/>
        <v/>
      </c>
      <c r="E45" s="18" t="str">
        <f t="shared" si="15"/>
        <v/>
      </c>
      <c r="F45" s="18" t="str">
        <f t="shared" si="15"/>
        <v/>
      </c>
      <c r="G45" s="18" t="str">
        <f t="shared" si="15"/>
        <v/>
      </c>
      <c r="H45" s="18" t="str">
        <f t="shared" si="15"/>
        <v/>
      </c>
      <c r="I45" s="18" t="str">
        <f t="shared" si="15"/>
        <v/>
      </c>
      <c r="J45" s="18" t="str">
        <f t="shared" si="15"/>
        <v/>
      </c>
      <c r="K45" s="18" t="str">
        <f t="shared" si="15"/>
        <v/>
      </c>
      <c r="L45" s="18" t="str">
        <f t="shared" si="15"/>
        <v/>
      </c>
      <c r="M45" s="18" t="str">
        <f t="shared" si="15"/>
        <v/>
      </c>
      <c r="N45" s="18" t="str">
        <f t="shared" si="15"/>
        <v/>
      </c>
      <c r="P45" s="18" t="str">
        <f t="shared" si="13"/>
        <v/>
      </c>
      <c r="R45" s="18">
        <f t="shared" si="14"/>
        <v>0</v>
      </c>
    </row>
    <row r="46" spans="1:18" hidden="1" x14ac:dyDescent="0.25">
      <c r="A46" s="18" t="str">
        <f t="shared" si="12"/>
        <v/>
      </c>
      <c r="C46" s="18" t="str">
        <f t="shared" si="15"/>
        <v/>
      </c>
      <c r="D46" s="18" t="str">
        <f t="shared" si="15"/>
        <v/>
      </c>
      <c r="E46" s="18" t="str">
        <f t="shared" si="15"/>
        <v/>
      </c>
      <c r="F46" s="18" t="str">
        <f t="shared" si="15"/>
        <v/>
      </c>
      <c r="G46" s="18" t="str">
        <f t="shared" si="15"/>
        <v/>
      </c>
      <c r="H46" s="18" t="str">
        <f t="shared" si="15"/>
        <v/>
      </c>
      <c r="I46" s="18" t="str">
        <f t="shared" si="15"/>
        <v/>
      </c>
      <c r="J46" s="18" t="str">
        <f t="shared" si="15"/>
        <v/>
      </c>
      <c r="K46" s="18" t="str">
        <f t="shared" si="15"/>
        <v/>
      </c>
      <c r="L46" s="18" t="str">
        <f t="shared" si="15"/>
        <v/>
      </c>
      <c r="M46" s="18" t="str">
        <f t="shared" si="15"/>
        <v/>
      </c>
      <c r="N46" s="18" t="str">
        <f t="shared" si="15"/>
        <v/>
      </c>
      <c r="P46" s="18" t="str">
        <f t="shared" si="13"/>
        <v/>
      </c>
      <c r="R46" s="18">
        <f t="shared" si="14"/>
        <v>0</v>
      </c>
    </row>
    <row r="47" spans="1:18" x14ac:dyDescent="0.25">
      <c r="A47" s="18" t="str">
        <f t="shared" si="12"/>
        <v/>
      </c>
      <c r="C47" s="18" t="str">
        <f t="shared" si="15"/>
        <v/>
      </c>
      <c r="D47" s="18" t="str">
        <f t="shared" si="15"/>
        <v/>
      </c>
      <c r="E47" s="18" t="str">
        <f t="shared" si="15"/>
        <v/>
      </c>
      <c r="F47" s="18" t="str">
        <f t="shared" si="15"/>
        <v/>
      </c>
      <c r="G47" s="18" t="str">
        <f t="shared" si="15"/>
        <v/>
      </c>
      <c r="H47" s="18" t="str">
        <f t="shared" si="15"/>
        <v/>
      </c>
      <c r="I47" s="18" t="str">
        <f t="shared" si="15"/>
        <v/>
      </c>
      <c r="J47" s="18" t="str">
        <f t="shared" si="15"/>
        <v/>
      </c>
      <c r="K47" s="18" t="str">
        <f t="shared" si="15"/>
        <v/>
      </c>
      <c r="L47" s="18" t="str">
        <f t="shared" si="15"/>
        <v/>
      </c>
      <c r="M47" s="18" t="str">
        <f t="shared" si="15"/>
        <v/>
      </c>
      <c r="N47" s="18" t="str">
        <f t="shared" si="15"/>
        <v/>
      </c>
      <c r="P47" s="18" t="str">
        <f t="shared" si="13"/>
        <v/>
      </c>
      <c r="R47" s="18">
        <f t="shared" si="14"/>
        <v>0</v>
      </c>
    </row>
    <row r="48" spans="1:18" x14ac:dyDescent="0.25">
      <c r="R48" s="18">
        <f t="shared" si="1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Rates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Lyter</dc:creator>
  <cp:lastModifiedBy>Evan Lyter</cp:lastModifiedBy>
  <dcterms:created xsi:type="dcterms:W3CDTF">2025-01-16T14:16:20Z</dcterms:created>
  <dcterms:modified xsi:type="dcterms:W3CDTF">2025-01-16T14:33:49Z</dcterms:modified>
</cp:coreProperties>
</file>